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ophie\AMENAGEMENT PAYSAGER\Commande groupée 2014\Pour rés'agri\"/>
    </mc:Choice>
  </mc:AlternateContent>
  <bookViews>
    <workbookView xWindow="120" yWindow="105" windowWidth="18795" windowHeight="11760"/>
  </bookViews>
  <sheets>
    <sheet name="Kérisnel 2014 mail" sheetId="8" r:id="rId1"/>
  </sheets>
  <definedNames>
    <definedName name="_xlnm._FilterDatabase" localSheetId="0" hidden="1">'Kérisnel 2014 mail'!#REF!</definedName>
    <definedName name="pommier" localSheetId="0">'Kérisnel 2014 mail'!#REF!</definedName>
    <definedName name="pommier">#REF!</definedName>
    <definedName name="_xlnm.Print_Area" localSheetId="0">'Kérisnel 2014 mail'!$A$1:$J$323</definedName>
  </definedNames>
  <calcPr calcId="152511"/>
</workbook>
</file>

<file path=xl/calcChain.xml><?xml version="1.0" encoding="utf-8"?>
<calcChain xmlns="http://schemas.openxmlformats.org/spreadsheetml/2006/main">
  <c r="J296" i="8" l="1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76" i="8"/>
  <c r="J275" i="8"/>
  <c r="J274" i="8"/>
  <c r="J273" i="8"/>
  <c r="J272" i="8"/>
  <c r="J271" i="8"/>
  <c r="J268" i="8"/>
  <c r="J267" i="8"/>
  <c r="J266" i="8"/>
  <c r="J265" i="8"/>
  <c r="J264" i="8"/>
  <c r="J260" i="8"/>
  <c r="J259" i="8"/>
  <c r="J258" i="8"/>
  <c r="J257" i="8"/>
  <c r="J256" i="8"/>
  <c r="J255" i="8"/>
  <c r="J254" i="8"/>
  <c r="J233" i="8"/>
  <c r="J232" i="8"/>
  <c r="J231" i="8"/>
  <c r="J230" i="8"/>
  <c r="J229" i="8"/>
  <c r="J228" i="8"/>
  <c r="J227" i="8"/>
  <c r="J226" i="8"/>
  <c r="J225" i="8"/>
  <c r="J224" i="8"/>
  <c r="J218" i="8"/>
  <c r="J217" i="8"/>
  <c r="J216" i="8"/>
  <c r="J215" i="8"/>
  <c r="J214" i="8"/>
  <c r="J213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219" i="8" l="1"/>
  <c r="J261" i="8"/>
  <c r="J234" i="8"/>
  <c r="J269" i="8"/>
  <c r="J297" i="8"/>
  <c r="J277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78" i="8"/>
  <c r="J77" i="8"/>
  <c r="J76" i="8"/>
  <c r="J75" i="8"/>
  <c r="J74" i="8"/>
  <c r="J73" i="8"/>
  <c r="J72" i="8"/>
  <c r="J71" i="8"/>
  <c r="J70" i="8"/>
  <c r="J69" i="8"/>
  <c r="J68" i="8"/>
  <c r="J62" i="8"/>
  <c r="J61" i="8"/>
  <c r="J60" i="8"/>
  <c r="J59" i="8"/>
  <c r="J58" i="8"/>
  <c r="J57" i="8"/>
  <c r="J56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0" i="8"/>
  <c r="J39" i="8"/>
  <c r="J38" i="8"/>
  <c r="J37" i="8"/>
  <c r="J35" i="8"/>
  <c r="J34" i="8"/>
  <c r="J33" i="8"/>
  <c r="J32" i="8"/>
  <c r="J31" i="8"/>
  <c r="J30" i="8"/>
  <c r="J29" i="8"/>
  <c r="J28" i="8"/>
  <c r="J26" i="8"/>
  <c r="J25" i="8"/>
  <c r="J23" i="8"/>
  <c r="J22" i="8"/>
  <c r="J20" i="8"/>
  <c r="J19" i="8"/>
  <c r="J17" i="8"/>
  <c r="J16" i="8"/>
  <c r="J15" i="8"/>
  <c r="J63" i="8" l="1"/>
  <c r="J132" i="8"/>
  <c r="J79" i="8"/>
  <c r="J162" i="8"/>
  <c r="J301" i="8" l="1"/>
  <c r="J302" i="8" s="1"/>
  <c r="J304" i="8" s="1"/>
</calcChain>
</file>

<file path=xl/comments1.xml><?xml version="1.0" encoding="utf-8"?>
<comments xmlns="http://schemas.openxmlformats.org/spreadsheetml/2006/main">
  <authors>
    <author>LE MOIGNO Rosina</author>
  </authors>
  <commentList>
    <comment ref="C56" authorId="0" shapeId="0">
      <text/>
    </comment>
  </commentList>
</comments>
</file>

<file path=xl/sharedStrings.xml><?xml version="1.0" encoding="utf-8"?>
<sst xmlns="http://schemas.openxmlformats.org/spreadsheetml/2006/main" count="673" uniqueCount="360">
  <si>
    <t>PLANTES DE TERRE DE BRUYERE</t>
  </si>
  <si>
    <t>VIVACES</t>
  </si>
  <si>
    <t>Quantité</t>
  </si>
  <si>
    <t>TOTAL HT</t>
  </si>
  <si>
    <t>C.3</t>
  </si>
  <si>
    <t xml:space="preserve">C.3 </t>
  </si>
  <si>
    <t>N</t>
  </si>
  <si>
    <t>C.2</t>
  </si>
  <si>
    <t>C.2 20/25</t>
  </si>
  <si>
    <t xml:space="preserve">C.2 </t>
  </si>
  <si>
    <t>C.4</t>
  </si>
  <si>
    <t>C3</t>
  </si>
  <si>
    <t>fleur double rouge</t>
  </si>
  <si>
    <t>C 4 30/40</t>
  </si>
  <si>
    <t>fleur simple rouge</t>
  </si>
  <si>
    <t>fleur simple rose</t>
  </si>
  <si>
    <t>HYDRANGEA macrophylla :</t>
  </si>
  <si>
    <t>C.5</t>
  </si>
  <si>
    <t>C.5 30/40</t>
  </si>
  <si>
    <t>RHODO pontique</t>
  </si>
  <si>
    <t>PLANTES GRIMPANTES</t>
  </si>
  <si>
    <t xml:space="preserve">SKIMMIA japonica Rubella </t>
  </si>
  <si>
    <t>C.3 20/30</t>
  </si>
  <si>
    <t>GRAMINEES</t>
  </si>
  <si>
    <t>C.3 60/90</t>
  </si>
  <si>
    <t>C.3 80/100</t>
  </si>
  <si>
    <t>C.3 90/120</t>
  </si>
  <si>
    <t>FRUITIERS</t>
  </si>
  <si>
    <t>C.4L</t>
  </si>
  <si>
    <t>Cassis</t>
  </si>
  <si>
    <t>Myrtille</t>
  </si>
  <si>
    <t>ARBUSTES D'ORNEMENT</t>
  </si>
  <si>
    <t>rose</t>
  </si>
  <si>
    <t>C. 3</t>
  </si>
  <si>
    <t>C4</t>
  </si>
  <si>
    <t>SANTOLINE grise</t>
  </si>
  <si>
    <t xml:space="preserve">C 3 </t>
  </si>
  <si>
    <t>C 4 40/60</t>
  </si>
  <si>
    <t>LAVANDULA</t>
  </si>
  <si>
    <t>C 3</t>
  </si>
  <si>
    <t>variété rouge</t>
  </si>
  <si>
    <t>variété blanche</t>
  </si>
  <si>
    <t>fleur double rose</t>
  </si>
  <si>
    <t xml:space="preserve">ROSMARINUS officinalis </t>
  </si>
  <si>
    <t>C1 10/15</t>
  </si>
  <si>
    <t>ERICA (Bruyère d'hiver)</t>
  </si>
  <si>
    <t>ARABIS caucasica Compactum Snow Cap</t>
  </si>
  <si>
    <t>TULBAGHIA violacea</t>
  </si>
  <si>
    <t>THYMUS citriodorus</t>
  </si>
  <si>
    <t>ACACIA dealbata Le Gaulois</t>
  </si>
  <si>
    <r>
      <t xml:space="preserve">AJUGA reptans Atropurpurea </t>
    </r>
    <r>
      <rPr>
        <sz val="11"/>
        <rFont val="Arial"/>
        <family val="2"/>
      </rPr>
      <t>(couvre-sol)</t>
    </r>
  </si>
  <si>
    <r>
      <t xml:space="preserve">AUBRIETA x Royal Blue </t>
    </r>
    <r>
      <rPr>
        <sz val="11"/>
        <rFont val="Arial"/>
        <family val="2"/>
      </rPr>
      <t>(couvre-sol)</t>
    </r>
  </si>
  <si>
    <r>
      <t>CAMPANULA muralis</t>
    </r>
    <r>
      <rPr>
        <sz val="11"/>
        <rFont val="Arial"/>
        <family val="2"/>
      </rPr>
      <t xml:space="preserve"> (couvre-sol, fleur bleue)</t>
    </r>
  </si>
  <si>
    <r>
      <t>COREOPSIS</t>
    </r>
    <r>
      <rPr>
        <sz val="11"/>
        <rFont val="Arial"/>
        <family val="2"/>
      </rPr>
      <t xml:space="preserve"> (fleur jaune)</t>
    </r>
  </si>
  <si>
    <r>
      <t xml:space="preserve">HEMEROCALLIS </t>
    </r>
    <r>
      <rPr>
        <sz val="11"/>
        <rFont val="Arial"/>
        <family val="2"/>
      </rPr>
      <t>rouge feu (type 'Crimson pirate')</t>
    </r>
  </si>
  <si>
    <r>
      <t xml:space="preserve">TRADESCANTHIA </t>
    </r>
    <r>
      <rPr>
        <sz val="11"/>
        <rFont val="Arial"/>
        <family val="2"/>
      </rPr>
      <t>x andersoniana Blue Stone</t>
    </r>
  </si>
  <si>
    <r>
      <t xml:space="preserve">ARMERIA maritima </t>
    </r>
    <r>
      <rPr>
        <sz val="11"/>
        <rFont val="Arial"/>
        <family val="2"/>
      </rPr>
      <t>(rose)  = Gazon d'Espagne</t>
    </r>
  </si>
  <si>
    <r>
      <t xml:space="preserve">RUDBECKIA </t>
    </r>
    <r>
      <rPr>
        <sz val="11"/>
        <rFont val="Arial"/>
        <family val="2"/>
      </rPr>
      <t>fulg. Goldsturm (très florifère)</t>
    </r>
  </si>
  <si>
    <r>
      <t xml:space="preserve">JASMINUM nudiflorum </t>
    </r>
    <r>
      <rPr>
        <sz val="11"/>
        <rFont val="Arial"/>
        <family val="2"/>
      </rPr>
      <t>(Jasmin d'hiver)</t>
    </r>
  </si>
  <si>
    <r>
      <t>LONICERA jap. 'Halleana'</t>
    </r>
    <r>
      <rPr>
        <sz val="11"/>
        <rFont val="Arial"/>
        <family val="2"/>
      </rPr>
      <t xml:space="preserve"> (Chèvrefeuille grimpant)</t>
    </r>
  </si>
  <si>
    <r>
      <t xml:space="preserve">ACACIA </t>
    </r>
    <r>
      <rPr>
        <sz val="11"/>
        <rFont val="Arial"/>
        <family val="2"/>
      </rPr>
      <t>(Mimosa des 4 saisons)</t>
    </r>
  </si>
  <si>
    <r>
      <t xml:space="preserve">ARBUTUS unedo </t>
    </r>
    <r>
      <rPr>
        <sz val="11"/>
        <rFont val="Arial"/>
        <family val="2"/>
      </rPr>
      <t>(arbousier)</t>
    </r>
  </si>
  <si>
    <r>
      <t xml:space="preserve">BAMBOU fargesia </t>
    </r>
    <r>
      <rPr>
        <sz val="11"/>
        <rFont val="Arial"/>
        <family val="2"/>
      </rPr>
      <t>(non traçant)</t>
    </r>
  </si>
  <si>
    <r>
      <t xml:space="preserve">COTINUS coggyria </t>
    </r>
    <r>
      <rPr>
        <sz val="11"/>
        <rFont val="Arial"/>
        <family val="2"/>
      </rPr>
      <t>(feuillage pourpre)</t>
    </r>
  </si>
  <si>
    <r>
      <t>GRISELINIA littoralis</t>
    </r>
    <r>
      <rPr>
        <sz val="11"/>
        <rFont val="Arial"/>
        <family val="2"/>
      </rPr>
      <t xml:space="preserve"> (arbuste persistant pour haie)</t>
    </r>
  </si>
  <si>
    <r>
      <t>SALVIA</t>
    </r>
    <r>
      <rPr>
        <sz val="11"/>
        <rFont val="Arial"/>
        <family val="2"/>
      </rPr>
      <t xml:space="preserve"> (Sauge) :</t>
    </r>
  </si>
  <si>
    <t>Conditionnement</t>
  </si>
  <si>
    <t>C 5</t>
  </si>
  <si>
    <t>C.3 25/30</t>
  </si>
  <si>
    <t>rouge (type 'Balzac') : parfumée</t>
  </si>
  <si>
    <t>ERICA vagans (Bruyère d'été)</t>
  </si>
  <si>
    <t>fleur simple blanche type 'Cinnamon cindy'</t>
  </si>
  <si>
    <t>C 4 30/41</t>
  </si>
  <si>
    <t>C7.5 60/80</t>
  </si>
  <si>
    <t>C.7.5</t>
  </si>
  <si>
    <t>hybride blanc (type 'Mme Masson')</t>
  </si>
  <si>
    <t>hybride rose vif (type 'Germania')</t>
  </si>
  <si>
    <t>hybride rouge (type 'Haldam Lem')</t>
  </si>
  <si>
    <t>AZALEA japonica (Azalée japonaise) :</t>
  </si>
  <si>
    <t>AZALEA mollis  (Azalée caduque) :</t>
  </si>
  <si>
    <t>RHODODENDRON</t>
  </si>
  <si>
    <t xml:space="preserve">CAMELLIA : </t>
  </si>
  <si>
    <t xml:space="preserve">ACER palmatum  pourpre </t>
  </si>
  <si>
    <t>ACER palmatum Dissectum vert</t>
  </si>
  <si>
    <t xml:space="preserve">ACER palmatum  vert issu de greffe </t>
  </si>
  <si>
    <t>ACER palmatum</t>
  </si>
  <si>
    <t>par 3 mais 
variété aux choix</t>
  </si>
  <si>
    <r>
      <t xml:space="preserve">AGAPANTHE </t>
    </r>
    <r>
      <rPr>
        <sz val="11"/>
        <rFont val="Arial"/>
        <family val="2"/>
      </rPr>
      <t xml:space="preserve">(bleue) </t>
    </r>
  </si>
  <si>
    <r>
      <t xml:space="preserve">AGAPANTHE </t>
    </r>
    <r>
      <rPr>
        <sz val="11"/>
        <rFont val="Arial"/>
        <family val="2"/>
      </rPr>
      <t xml:space="preserve">(blanche) </t>
    </r>
  </si>
  <si>
    <r>
      <t xml:space="preserve">LIBERTIA grandiflora </t>
    </r>
    <r>
      <rPr>
        <sz val="11"/>
        <rFont val="Arial"/>
        <family val="2"/>
      </rPr>
      <t>(persistant, floraison blanche)</t>
    </r>
  </si>
  <si>
    <r>
      <t xml:space="preserve">ERIGERON karvinskianus </t>
    </r>
    <r>
      <rPr>
        <sz val="11"/>
        <rFont val="Arial"/>
        <family val="2"/>
      </rPr>
      <t>(Vergerette)</t>
    </r>
  </si>
  <si>
    <r>
      <t>GERANIUM vivace</t>
    </r>
    <r>
      <rPr>
        <sz val="11"/>
        <rFont val="Arial"/>
        <family val="2"/>
      </rPr>
      <t xml:space="preserve"> (couvre-sol 25-35cm haut) :</t>
    </r>
  </si>
  <si>
    <t>bleu</t>
  </si>
  <si>
    <r>
      <t xml:space="preserve">HEUCHERA </t>
    </r>
    <r>
      <rPr>
        <sz val="11"/>
        <rFont val="Arial"/>
        <family val="2"/>
      </rPr>
      <t>(feuillage pourpre, flo rose/rouge)</t>
    </r>
  </si>
  <si>
    <r>
      <t xml:space="preserve">HOSTA 'Aureomarginata' </t>
    </r>
    <r>
      <rPr>
        <sz val="11"/>
        <rFont val="Arial"/>
        <family val="2"/>
      </rPr>
      <t>(feuillage panaché jaune/vert)</t>
    </r>
  </si>
  <si>
    <r>
      <t xml:space="preserve">PENSTEMON rouge </t>
    </r>
    <r>
      <rPr>
        <sz val="11"/>
        <rFont val="Arial"/>
        <family val="2"/>
      </rPr>
      <t>(floraison estivale continue)</t>
    </r>
  </si>
  <si>
    <r>
      <t xml:space="preserve">SCHIZOSTYLIS </t>
    </r>
    <r>
      <rPr>
        <sz val="11"/>
        <rFont val="Arial"/>
        <family val="2"/>
      </rPr>
      <t>rouge (Lis des Cafres)</t>
    </r>
  </si>
  <si>
    <r>
      <t>GYPSOPHYLLE repens 'Rosea'</t>
    </r>
    <r>
      <rPr>
        <sz val="11"/>
        <rFont val="Arial"/>
        <family val="2"/>
      </rPr>
      <t xml:space="preserve"> (rose) rustique</t>
    </r>
  </si>
  <si>
    <r>
      <t xml:space="preserve">BERGENIA cordifolia </t>
    </r>
    <r>
      <rPr>
        <sz val="11"/>
        <rFont val="Arial"/>
        <family val="2"/>
      </rPr>
      <t>(rose, feuillage persistant)</t>
    </r>
  </si>
  <si>
    <t xml:space="preserve">ALCHEMILLA mollis </t>
  </si>
  <si>
    <t>CLEMATIS montana 'Tetrarose'</t>
  </si>
  <si>
    <r>
      <t xml:space="preserve">HYDRANGEA petiolaris </t>
    </r>
    <r>
      <rPr>
        <sz val="11"/>
        <rFont val="Arial"/>
        <family val="2"/>
      </rPr>
      <t>(Hortensia grimpant)</t>
    </r>
  </si>
  <si>
    <r>
      <t>PLUMBAGO capensis</t>
    </r>
    <r>
      <rPr>
        <sz val="11"/>
        <rFont val="Arial"/>
        <family val="2"/>
      </rPr>
      <t xml:space="preserve"> bleu</t>
    </r>
  </si>
  <si>
    <r>
      <t>SOLANUM jasm.</t>
    </r>
    <r>
      <rPr>
        <sz val="11"/>
        <rFont val="Arial"/>
        <family val="2"/>
      </rPr>
      <t xml:space="preserve"> Blanc</t>
    </r>
  </si>
  <si>
    <t>AUCUBA japonica 'Crotonaefolia'</t>
  </si>
  <si>
    <r>
      <t>BORONIA heterophylla</t>
    </r>
    <r>
      <rPr>
        <sz val="11"/>
        <rFont val="Arial"/>
        <family val="2"/>
      </rPr>
      <t xml:space="preserve"> (persistant, floraison rose parfumée)</t>
    </r>
  </si>
  <si>
    <t>CALLISTEMON laevis</t>
  </si>
  <si>
    <r>
      <t>CORNUS alba</t>
    </r>
    <r>
      <rPr>
        <sz val="11"/>
        <rFont val="Arial"/>
        <family val="2"/>
      </rPr>
      <t xml:space="preserve"> à bois jaune</t>
    </r>
  </si>
  <si>
    <r>
      <t xml:space="preserve">CONVOLVULUS cneorum </t>
    </r>
    <r>
      <rPr>
        <sz val="11"/>
        <rFont val="Arial"/>
        <family val="2"/>
      </rPr>
      <t>(feuillage gris, floraison blanche)</t>
    </r>
  </si>
  <si>
    <t>CONVOLVULUS mauritanicus</t>
  </si>
  <si>
    <t>DEUTZIA crenata Nikko</t>
  </si>
  <si>
    <r>
      <t>DIOSMA hirsuta 'Gold'</t>
    </r>
    <r>
      <rPr>
        <sz val="11"/>
        <rFont val="Arial"/>
        <family val="2"/>
      </rPr>
      <t xml:space="preserve"> (feuillage persistant, flo parfumée printemps)</t>
    </r>
  </si>
  <si>
    <r>
      <t>ESCALLONIA</t>
    </r>
    <r>
      <rPr>
        <sz val="11"/>
        <rFont val="Arial"/>
        <family val="2"/>
      </rPr>
      <t xml:space="preserve"> blanc</t>
    </r>
  </si>
  <si>
    <t xml:space="preserve">FATSIA japonica </t>
  </si>
  <si>
    <t>GREVILLEA rosmarinifolia</t>
  </si>
  <si>
    <r>
      <t xml:space="preserve">HALIMIOCISTUS sahucii </t>
    </r>
    <r>
      <rPr>
        <sz val="11"/>
        <rFont val="Arial"/>
        <family val="2"/>
      </rPr>
      <t>(feuillage persistant, floraison blanche)</t>
    </r>
  </si>
  <si>
    <r>
      <t>HIBISCUS syr</t>
    </r>
    <r>
      <rPr>
        <sz val="11"/>
        <rFont val="Arial"/>
        <family val="2"/>
      </rPr>
      <t>. (fleur rouge)</t>
    </r>
  </si>
  <si>
    <r>
      <t>HYPERICUM 'Hidcote'</t>
    </r>
    <r>
      <rPr>
        <sz val="11"/>
        <rFont val="Arial"/>
        <family val="2"/>
      </rPr>
      <t xml:space="preserve"> (Millepertuis)</t>
    </r>
  </si>
  <si>
    <r>
      <t>LEPTOSPERMUM scoparium</t>
    </r>
    <r>
      <rPr>
        <sz val="11"/>
        <rFont val="Arial"/>
        <family val="2"/>
      </rPr>
      <t xml:space="preserve"> (fleur rose, feuillage persistant)</t>
    </r>
  </si>
  <si>
    <r>
      <t>NANDINA</t>
    </r>
    <r>
      <rPr>
        <sz val="11"/>
        <rFont val="Arial"/>
        <family val="2"/>
      </rPr>
      <t xml:space="preserve"> domestica 'Gulf stream' (feuillage rougissant découpé)</t>
    </r>
  </si>
  <si>
    <r>
      <t>NANDINA</t>
    </r>
    <r>
      <rPr>
        <sz val="11"/>
        <rFont val="Arial"/>
        <family val="2"/>
      </rPr>
      <t xml:space="preserve"> domestica 'Fire Power' (feuillage rougissant)</t>
    </r>
  </si>
  <si>
    <t>PEROVSKIA atriplicifolia</t>
  </si>
  <si>
    <r>
      <t xml:space="preserve">PHILLYREA angustifolia </t>
    </r>
    <r>
      <rPr>
        <sz val="11"/>
        <rFont val="Arial"/>
        <family val="2"/>
      </rPr>
      <t>(idéal haie compacte, feuillage persistant)</t>
    </r>
  </si>
  <si>
    <r>
      <t xml:space="preserve">PHORMIUM </t>
    </r>
    <r>
      <rPr>
        <sz val="11"/>
        <rFont val="Arial"/>
        <family val="2"/>
      </rPr>
      <t>rose</t>
    </r>
  </si>
  <si>
    <t>PHOTINIA fraseri 'Red Select'</t>
  </si>
  <si>
    <r>
      <t>PITTOSPORUM tenuifolium 'Elizabeth</t>
    </r>
    <r>
      <rPr>
        <sz val="11"/>
        <rFont val="Arial"/>
        <family val="2"/>
      </rPr>
      <t>' (feuillage panaché)</t>
    </r>
  </si>
  <si>
    <r>
      <t xml:space="preserve">PHLOMIS fruticosa </t>
    </r>
    <r>
      <rPr>
        <sz val="11"/>
        <rFont val="Arial"/>
        <family val="2"/>
      </rPr>
      <t>(Sauge de Jerusalem)</t>
    </r>
  </si>
  <si>
    <t>PHYSOCARPUS opulifolius 'Diable d'Or'</t>
  </si>
  <si>
    <t>POTENTILLE fruticosa jaune</t>
  </si>
  <si>
    <t>PROSTANTHERA cuneata</t>
  </si>
  <si>
    <r>
      <t>PRUNUS incisa 'Kojo No Mai'</t>
    </r>
    <r>
      <rPr>
        <sz val="11"/>
        <rFont val="Arial"/>
        <family val="2"/>
      </rPr>
      <t xml:space="preserve"> (bois tortueux, compact, superbe)</t>
    </r>
  </si>
  <si>
    <r>
      <t>ROSMARINUS 'Pointe du Raz'</t>
    </r>
    <r>
      <rPr>
        <sz val="11"/>
        <rFont val="Arial"/>
        <family val="2"/>
      </rPr>
      <t xml:space="preserve"> (Romarin rampant)</t>
    </r>
  </si>
  <si>
    <t>SPIREE bumalda Golden Princess</t>
  </si>
  <si>
    <t>VIBURNUM plicatum 'Mariesii'</t>
  </si>
  <si>
    <t>VITEX agnus-castus Latifolia</t>
  </si>
  <si>
    <t>C.4 60/80</t>
  </si>
  <si>
    <t xml:space="preserve">C.4 40/60 </t>
  </si>
  <si>
    <t>C.4 30/40</t>
  </si>
  <si>
    <t>c.3 25cm</t>
  </si>
  <si>
    <t xml:space="preserve">ACER negundo 'Flamingo' </t>
  </si>
  <si>
    <r>
      <t xml:space="preserve">ACER platanoides </t>
    </r>
    <r>
      <rPr>
        <sz val="10"/>
        <rFont val="Arial"/>
        <family val="2"/>
      </rPr>
      <t>(Erable plane)</t>
    </r>
  </si>
  <si>
    <r>
      <t xml:space="preserve">ACER pseudoplatanoides </t>
    </r>
    <r>
      <rPr>
        <sz val="10"/>
        <rFont val="Arial"/>
        <family val="2"/>
      </rPr>
      <t>(Erable sycomore)</t>
    </r>
  </si>
  <si>
    <t xml:space="preserve">PHOTINIA 'Red Select' tige </t>
  </si>
  <si>
    <t xml:space="preserve">PINUS pinea </t>
  </si>
  <si>
    <t>C10 150/200</t>
  </si>
  <si>
    <t>C15 125/150</t>
  </si>
  <si>
    <t>C.7.5 150/200</t>
  </si>
  <si>
    <t>C10 120/150</t>
  </si>
  <si>
    <t>C7.5 100/120</t>
  </si>
  <si>
    <t>C.7.5 120/150</t>
  </si>
  <si>
    <t>C.15 150/200</t>
  </si>
  <si>
    <t xml:space="preserve">C7.5  </t>
  </si>
  <si>
    <t>C.15 2m</t>
  </si>
  <si>
    <t>C15 tige 120</t>
  </si>
  <si>
    <r>
      <t xml:space="preserve">ACTINIDIA </t>
    </r>
    <r>
      <rPr>
        <sz val="11"/>
        <rFont val="Arial"/>
        <family val="2"/>
      </rPr>
      <t>(Kiwi, variété autofertile)</t>
    </r>
  </si>
  <si>
    <t>ABRICOTIER</t>
  </si>
  <si>
    <r>
      <t xml:space="preserve">FIGUIER </t>
    </r>
    <r>
      <rPr>
        <sz val="10"/>
        <rFont val="Arial"/>
        <family val="2"/>
      </rPr>
      <t>(fruit violet)</t>
    </r>
  </si>
  <si>
    <r>
      <t xml:space="preserve">VIGNE </t>
    </r>
    <r>
      <rPr>
        <sz val="11"/>
        <rFont val="Arial"/>
        <family val="2"/>
      </rPr>
      <t>'Muscat'</t>
    </r>
  </si>
  <si>
    <t xml:space="preserve">COGNASSIER </t>
  </si>
  <si>
    <t>NEFLIER</t>
  </si>
  <si>
    <t>Groseiller à maquereaux</t>
  </si>
  <si>
    <t>Groseiller à grappes</t>
  </si>
  <si>
    <t>TOTAL T T C</t>
  </si>
  <si>
    <t>C.10L</t>
  </si>
  <si>
    <t>par 3 mais
variété aux choix</t>
  </si>
  <si>
    <r>
      <t>DAPHNE</t>
    </r>
    <r>
      <rPr>
        <sz val="12"/>
        <rFont val="Arial"/>
        <family val="2"/>
      </rPr>
      <t xml:space="preserve"> odora Aureomarginata </t>
    </r>
  </si>
  <si>
    <r>
      <t xml:space="preserve">ERICA arborea </t>
    </r>
    <r>
      <rPr>
        <sz val="12"/>
        <rFont val="Arial"/>
        <family val="2"/>
      </rPr>
      <t>(Bruyère arbustive)</t>
    </r>
  </si>
  <si>
    <r>
      <t>HAMAMELIS</t>
    </r>
    <r>
      <rPr>
        <sz val="12"/>
        <rFont val="Arial"/>
        <family val="2"/>
      </rPr>
      <t xml:space="preserve"> mollis jaune</t>
    </r>
  </si>
  <si>
    <r>
      <t>HYDRANGEA quercifolia</t>
    </r>
    <r>
      <rPr>
        <sz val="12"/>
        <rFont val="Arial"/>
        <family val="2"/>
      </rPr>
      <t xml:space="preserve"> (Hortensia à feuille de chêne)</t>
    </r>
  </si>
  <si>
    <r>
      <t>MAGNOLIA caduc stellata</t>
    </r>
    <r>
      <rPr>
        <sz val="12"/>
        <rFont val="Arial"/>
        <family val="2"/>
      </rPr>
      <t xml:space="preserve"> (blanc-étoilé)</t>
    </r>
  </si>
  <si>
    <r>
      <t>MAGNOLIA caduc 'Leonard Messel'</t>
    </r>
    <r>
      <rPr>
        <sz val="12"/>
        <rFont val="Arial"/>
        <family val="2"/>
      </rPr>
      <t xml:space="preserve"> (rose) </t>
    </r>
  </si>
  <si>
    <r>
      <t xml:space="preserve">PERNETTYA </t>
    </r>
    <r>
      <rPr>
        <sz val="12"/>
        <rFont val="Arial"/>
        <family val="2"/>
      </rPr>
      <t xml:space="preserve">mucronata </t>
    </r>
  </si>
  <si>
    <r>
      <t xml:space="preserve">PIERIS jap. Passion </t>
    </r>
    <r>
      <rPr>
        <sz val="12"/>
        <rFont val="Arial"/>
        <family val="2"/>
      </rPr>
      <t xml:space="preserve">(Andromède, superbe variété flo rose vif) </t>
    </r>
  </si>
  <si>
    <r>
      <t>AESCULUS hippocastanum</t>
    </r>
    <r>
      <rPr>
        <sz val="12"/>
        <color indexed="8"/>
        <rFont val="Arial"/>
        <family val="2"/>
      </rPr>
      <t xml:space="preserve"> (Marronnier)</t>
    </r>
  </si>
  <si>
    <r>
      <t>ALBIZZIA julibrissin 'Ombrella'</t>
    </r>
    <r>
      <rPr>
        <sz val="12"/>
        <color indexed="8"/>
        <rFont val="Arial"/>
        <family val="2"/>
      </rPr>
      <t xml:space="preserve"> (Arbre à soie)</t>
    </r>
  </si>
  <si>
    <r>
      <t>BETULA utilis</t>
    </r>
    <r>
      <rPr>
        <sz val="12"/>
        <color indexed="8"/>
        <rFont val="Arial"/>
        <family val="2"/>
      </rPr>
      <t xml:space="preserve"> (Bouleau blanc)</t>
    </r>
  </si>
  <si>
    <r>
      <t xml:space="preserve">CARPINUS betulus 'Fastigiata' </t>
    </r>
    <r>
      <rPr>
        <sz val="12"/>
        <color indexed="8"/>
        <rFont val="Arial"/>
        <family val="2"/>
      </rPr>
      <t>(charme fastigié)</t>
    </r>
  </si>
  <si>
    <r>
      <t>CERCIS siliquastrum</t>
    </r>
    <r>
      <rPr>
        <sz val="12"/>
        <color indexed="8"/>
        <rFont val="Arial"/>
        <family val="2"/>
      </rPr>
      <t xml:space="preserve"> (Arbre de Judée)</t>
    </r>
  </si>
  <si>
    <r>
      <t>CORYLUS avellana 'Contorta'</t>
    </r>
    <r>
      <rPr>
        <sz val="12"/>
        <color indexed="8"/>
        <rFont val="Arial"/>
        <family val="2"/>
      </rPr>
      <t xml:space="preserve"> (Noisetier tortueux)</t>
    </r>
  </si>
  <si>
    <r>
      <t>FAGUS sylvatica 'Pendula'</t>
    </r>
    <r>
      <rPr>
        <sz val="12"/>
        <color indexed="8"/>
        <rFont val="Arial"/>
        <family val="2"/>
      </rPr>
      <t xml:space="preserve"> (Hêtre, port pleureur)</t>
    </r>
  </si>
  <si>
    <r>
      <t>GINGKO biloba</t>
    </r>
    <r>
      <rPr>
        <sz val="12"/>
        <color indexed="8"/>
        <rFont val="Arial"/>
        <family val="2"/>
      </rPr>
      <t xml:space="preserve"> (Arbre aux 40 écus)</t>
    </r>
  </si>
  <si>
    <r>
      <t>GLEDITSIA triacanthos</t>
    </r>
    <r>
      <rPr>
        <sz val="12"/>
        <color indexed="8"/>
        <rFont val="Arial"/>
        <family val="2"/>
      </rPr>
      <t xml:space="preserve"> (Févier d'Amérique)</t>
    </r>
  </si>
  <si>
    <r>
      <t>LIQUIDAMBAR styraciflua</t>
    </r>
    <r>
      <rPr>
        <sz val="12"/>
        <color indexed="8"/>
        <rFont val="Arial"/>
        <family val="2"/>
      </rPr>
      <t xml:space="preserve"> (Copalme d'Amérique)</t>
    </r>
  </si>
  <si>
    <r>
      <t>MALUS 'Everest</t>
    </r>
    <r>
      <rPr>
        <sz val="12"/>
        <color indexed="8"/>
        <rFont val="Arial"/>
        <family val="2"/>
      </rPr>
      <t xml:space="preserve"> (Pommier à fleurs)</t>
    </r>
  </si>
  <si>
    <r>
      <t>MORUS kagayamae</t>
    </r>
    <r>
      <rPr>
        <sz val="12"/>
        <color indexed="8"/>
        <rFont val="Arial"/>
        <family val="2"/>
      </rPr>
      <t xml:space="preserve"> (Mûrier, variété stérile)</t>
    </r>
  </si>
  <si>
    <r>
      <t>PARROTIA persica</t>
    </r>
    <r>
      <rPr>
        <sz val="12"/>
        <color indexed="8"/>
        <rFont val="Arial"/>
        <family val="2"/>
      </rPr>
      <t xml:space="preserve"> (port étalé, superbe)</t>
    </r>
  </si>
  <si>
    <r>
      <t>PRUNUS serrulata 'Kanzan'</t>
    </r>
    <r>
      <rPr>
        <sz val="12"/>
        <color indexed="8"/>
        <rFont val="Arial"/>
        <family val="2"/>
      </rPr>
      <t xml:space="preserve"> (Cerisier à fleurs)</t>
    </r>
  </si>
  <si>
    <r>
      <t>PYRUS calleryana 'Chanticleer'</t>
    </r>
    <r>
      <rPr>
        <sz val="12"/>
        <color indexed="8"/>
        <rFont val="Arial"/>
        <family val="2"/>
      </rPr>
      <t xml:space="preserve"> (Poirier à fleurs)</t>
    </r>
  </si>
  <si>
    <r>
      <t>SALIX babylonica</t>
    </r>
    <r>
      <rPr>
        <sz val="12"/>
        <color indexed="8"/>
        <rFont val="Arial"/>
        <family val="2"/>
      </rPr>
      <t xml:space="preserve"> (Saule pleureur)</t>
    </r>
  </si>
  <si>
    <t>C.4 de semis</t>
  </si>
  <si>
    <t>diam 20 cm</t>
  </si>
  <si>
    <t>diam 40 cm</t>
  </si>
  <si>
    <t xml:space="preserve"> (pas de livraison en dessous de 3 plants par variété)</t>
  </si>
  <si>
    <r>
      <t xml:space="preserve">EXOCHORDA macrantha "The Bride" </t>
    </r>
    <r>
      <rPr>
        <sz val="10"/>
        <rFont val="Arial"/>
        <family val="2"/>
      </rPr>
      <t>(superbe floraison blanche)</t>
    </r>
  </si>
  <si>
    <r>
      <t>Yakushimanum rose vif</t>
    </r>
    <r>
      <rPr>
        <sz val="12"/>
        <color indexed="17"/>
        <rFont val="Arial"/>
        <family val="2"/>
      </rPr>
      <t xml:space="preserve"> </t>
    </r>
    <r>
      <rPr>
        <sz val="12"/>
        <rFont val="Arial"/>
        <family val="2"/>
      </rPr>
      <t xml:space="preserve">(type 'Dreamland') </t>
    </r>
    <r>
      <rPr>
        <u/>
        <sz val="11"/>
        <rFont val="Arial"/>
        <family val="2"/>
      </rPr>
      <t/>
    </r>
  </si>
  <si>
    <t>Nain rouge (type 'Elisabeth')</t>
  </si>
  <si>
    <t>Tarif HT
(1-9 unités)</t>
  </si>
  <si>
    <t>Tarif HT
(10 unit. et +)</t>
  </si>
  <si>
    <r>
      <t xml:space="preserve">HYDRANGEA paniculata </t>
    </r>
    <r>
      <rPr>
        <sz val="12"/>
        <color indexed="18"/>
        <rFont val="Arial"/>
        <family val="2"/>
      </rPr>
      <t>'sundae fraise'</t>
    </r>
    <r>
      <rPr>
        <sz val="12"/>
        <color indexed="17"/>
        <rFont val="Arial"/>
        <family val="2"/>
      </rPr>
      <t xml:space="preserve"> (</t>
    </r>
    <r>
      <rPr>
        <sz val="12"/>
        <rFont val="Arial"/>
        <family val="2"/>
      </rPr>
      <t>floraison fin d'été):</t>
    </r>
  </si>
  <si>
    <r>
      <t>HYDRANGEA arborescens</t>
    </r>
    <r>
      <rPr>
        <sz val="12"/>
        <color indexed="17"/>
        <rFont val="Arial"/>
        <family val="2"/>
      </rPr>
      <t xml:space="preserve"> </t>
    </r>
    <r>
      <rPr>
        <sz val="12"/>
        <color indexed="18"/>
        <rFont val="Arial"/>
        <family val="2"/>
      </rPr>
      <t xml:space="preserve">'Annabelle' </t>
    </r>
  </si>
  <si>
    <r>
      <t>ACER campestre 'Carnival'</t>
    </r>
    <r>
      <rPr>
        <b/>
        <sz val="12"/>
        <color indexed="17"/>
        <rFont val="Arial"/>
        <family val="2"/>
      </rPr>
      <t xml:space="preserve"> </t>
    </r>
    <r>
      <rPr>
        <sz val="10"/>
        <rFont val="Arial"/>
        <family val="2"/>
      </rPr>
      <t>(Erable champêtre)</t>
    </r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</si>
  <si>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20 cm</t>
    </r>
  </si>
  <si>
    <r>
      <t>BUXUS sempervirens</t>
    </r>
    <r>
      <rPr>
        <b/>
        <sz val="11"/>
        <color indexed="18"/>
        <rFont val="Arial"/>
        <family val="2"/>
      </rPr>
      <t/>
    </r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</si>
  <si>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40 cm</t>
    </r>
  </si>
  <si>
    <r>
      <t xml:space="preserve">HEBE </t>
    </r>
    <r>
      <rPr>
        <sz val="11"/>
        <color indexed="18"/>
        <rFont val="Arial"/>
        <family val="2"/>
      </rPr>
      <t>'La Séduisante'</t>
    </r>
    <r>
      <rPr>
        <b/>
        <sz val="11"/>
        <color indexed="18"/>
        <rFont val="Arial"/>
        <family val="2"/>
      </rPr>
      <t xml:space="preserve"> </t>
    </r>
    <r>
      <rPr>
        <sz val="11"/>
        <rFont val="Arial"/>
        <family val="2"/>
      </rPr>
      <t>(Véronique, fleur rose)</t>
    </r>
  </si>
  <si>
    <r>
      <t>CHOISYA</t>
    </r>
    <r>
      <rPr>
        <sz val="11"/>
        <rFont val="Arial"/>
        <family val="2"/>
      </rPr>
      <t xml:space="preserve"> </t>
    </r>
    <r>
      <rPr>
        <b/>
        <sz val="11"/>
        <color indexed="18"/>
        <rFont val="Arial"/>
        <family val="2"/>
      </rPr>
      <t xml:space="preserve">'Aztec pearl' </t>
    </r>
    <r>
      <rPr>
        <sz val="11"/>
        <rFont val="Arial"/>
        <family val="2"/>
      </rPr>
      <t>(feuillage découpé, floraison blanche)</t>
    </r>
  </si>
  <si>
    <r>
      <t>TRACHELOSPERMUM</t>
    </r>
    <r>
      <rPr>
        <sz val="11"/>
        <color indexed="17"/>
        <rFont val="Arial"/>
        <family val="2"/>
      </rPr>
      <t xml:space="preserve"> </t>
    </r>
    <r>
      <rPr>
        <sz val="11"/>
        <color indexed="18"/>
        <rFont val="Arial"/>
        <family val="2"/>
      </rPr>
      <t>jasminoides</t>
    </r>
    <r>
      <rPr>
        <sz val="11"/>
        <rFont val="Arial"/>
        <family val="2"/>
      </rPr>
      <t xml:space="preserve"> (persistant parfumé)</t>
    </r>
  </si>
  <si>
    <t xml:space="preserve">        Fait le :                                            Signature</t>
  </si>
  <si>
    <t>Les petits fruits</t>
  </si>
  <si>
    <r>
      <t>Framboisiers</t>
    </r>
    <r>
      <rPr>
        <sz val="12"/>
        <color indexed="18"/>
        <rFont val="Arial"/>
        <family val="2"/>
      </rPr>
      <t xml:space="preserve"> (variété remontante)</t>
    </r>
  </si>
  <si>
    <r>
      <t>GOGI</t>
    </r>
    <r>
      <rPr>
        <sz val="12"/>
        <color indexed="18"/>
        <rFont val="Arial"/>
        <family val="2"/>
      </rPr>
      <t xml:space="preserve"> (plante miraculeuse pour la santé !)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</si>
  <si>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(1-9 unités)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</si>
  <si>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(10 unit. et +)</t>
    </r>
  </si>
  <si>
    <t>ANEMONE DU JAPON blanche</t>
  </si>
  <si>
    <t>Téléphone / portable</t>
  </si>
  <si>
    <t xml:space="preserve">Adresse complète </t>
  </si>
  <si>
    <t>Email</t>
  </si>
  <si>
    <t>Commentaires / souhaits :</t>
  </si>
  <si>
    <t>«</t>
  </si>
  <si>
    <t>Légende :</t>
  </si>
  <si>
    <t>Exploitation</t>
  </si>
  <si>
    <t xml:space="preserve">          Nom &amp; prénom</t>
  </si>
  <si>
    <t>Pas de livraison en dessous de 3 plants sauf indication</t>
  </si>
  <si>
    <t>@</t>
  </si>
  <si>
    <t>Quantité minimum à commander</t>
  </si>
  <si>
    <t>C 4</t>
  </si>
  <si>
    <t>C 1</t>
  </si>
  <si>
    <t>ARBRES</t>
  </si>
  <si>
    <t>C10 tige 90/125</t>
  </si>
  <si>
    <t>AMELANCHIER lamarckii Canadensis</t>
  </si>
  <si>
    <t>C10 60/90</t>
  </si>
  <si>
    <t>C5 tige 60/90</t>
  </si>
  <si>
    <t>HIBISCUS syriacus arbusif</t>
  </si>
  <si>
    <r>
      <t>SYRINGA VULGARIS Mauve ou blanc</t>
    </r>
    <r>
      <rPr>
        <sz val="12"/>
        <color indexed="8"/>
        <rFont val="Arial"/>
        <family val="2"/>
      </rPr>
      <t xml:space="preserve"> (Lilas) tige</t>
    </r>
  </si>
  <si>
    <t>1 (couleur : _______)</t>
  </si>
  <si>
    <t>C5 40/60</t>
  </si>
  <si>
    <r>
      <t>SYRINGA VULGARIS Mauve ou blanc</t>
    </r>
    <r>
      <rPr>
        <sz val="12"/>
        <rFont val="Arial"/>
        <family val="2"/>
      </rPr>
      <t xml:space="preserve"> (Lilas) tige</t>
    </r>
  </si>
  <si>
    <r>
      <t>ROSIER à fleur coupée</t>
    </r>
    <r>
      <rPr>
        <sz val="12"/>
        <color indexed="62"/>
        <rFont val="Arial"/>
        <family val="2"/>
      </rPr>
      <t xml:space="preserve"> (jaune) ' Glorius '</t>
    </r>
  </si>
  <si>
    <r>
      <t>ROSIER buisson grandes fleurs</t>
    </r>
    <r>
      <rPr>
        <sz val="12"/>
        <color indexed="62"/>
        <rFont val="Arial"/>
        <family val="2"/>
      </rPr>
      <t xml:space="preserve"> (rouge) ' Dame de cœur '</t>
    </r>
  </si>
  <si>
    <r>
      <t xml:space="preserve">ROSIER ancien </t>
    </r>
    <r>
      <rPr>
        <sz val="12"/>
        <color indexed="62"/>
        <rFont val="Arial"/>
        <family val="2"/>
      </rPr>
      <t>(rose) ' Paul Neyron '</t>
    </r>
  </si>
  <si>
    <t>C 12L</t>
  </si>
  <si>
    <t>LES ROSIERS</t>
  </si>
  <si>
    <t xml:space="preserve">PECHER </t>
  </si>
  <si>
    <r>
      <t>CERISIER :</t>
    </r>
    <r>
      <rPr>
        <sz val="11"/>
        <rFont val="Arial"/>
        <family val="2"/>
      </rPr>
      <t xml:space="preserve"> 'Napoléon', 'Cœur de pigeon'</t>
    </r>
  </si>
  <si>
    <r>
      <t>POMMIER</t>
    </r>
    <r>
      <rPr>
        <sz val="11"/>
        <rFont val="Arial"/>
        <family val="2"/>
      </rPr>
      <t xml:space="preserve"> : Royal Gala ; Elstar ; Jonagold ; Granny Smith ; Golden Delicious ; Reine des Reinettes; Cox orange ; Reinette d'Armorique ; Belle de boskoop ; Idared ; à cidre</t>
    </r>
  </si>
  <si>
    <r>
      <t xml:space="preserve">POIRIER : </t>
    </r>
    <r>
      <rPr>
        <sz val="11"/>
        <rFont val="Arial"/>
        <family val="2"/>
      </rPr>
      <t>Williams rouge ; Williams jaune ; Beurré Hardy ; General Leclerc ; Docteur Jules GUYOT ; Précoce de Trévoux ; Louise Bonne ; Conférence ; Doyenne comice</t>
    </r>
  </si>
  <si>
    <r>
      <t>PRUNIER</t>
    </r>
    <r>
      <rPr>
        <sz val="11"/>
        <rFont val="Arial"/>
        <family val="2"/>
      </rPr>
      <t xml:space="preserve">  : Quetsche d'Alsace ; Mirabelle ; Reine Claude</t>
    </r>
  </si>
  <si>
    <t>1 à 9</t>
  </si>
  <si>
    <t>C 7.5L</t>
  </si>
  <si>
    <r>
      <t>C 7.5L :</t>
    </r>
    <r>
      <rPr>
        <sz val="10"/>
        <color indexed="18"/>
        <rFont val="Arial"/>
        <family val="2"/>
      </rPr>
      <t xml:space="preserve"> Quenouille 2 ans                  </t>
    </r>
    <r>
      <rPr>
        <b/>
        <sz val="10"/>
        <color indexed="18"/>
        <rFont val="Arial"/>
        <family val="2"/>
      </rPr>
      <t>C 12L :</t>
    </r>
    <r>
      <rPr>
        <sz val="10"/>
        <color indexed="18"/>
        <rFont val="Arial"/>
        <family val="2"/>
      </rPr>
      <t xml:space="preserve"> 1/2 tige - 4 ans (plant formé, mise à fruit plus rapide)</t>
    </r>
  </si>
  <si>
    <t xml:space="preserve"> =&gt; exemple Poirier : Royal Gala</t>
  </si>
  <si>
    <t>Ecrivez le nom et la variété du fruitier choisi</t>
  </si>
  <si>
    <t>Les fruitiers</t>
  </si>
  <si>
    <t>Quantité minimum
à commander</t>
  </si>
  <si>
    <r>
      <t xml:space="preserve">ROSIER liane </t>
    </r>
    <r>
      <rPr>
        <sz val="12"/>
        <color indexed="62"/>
        <rFont val="Arial"/>
        <family val="2"/>
      </rPr>
      <t>' American pillar ' (rose soutenu)</t>
    </r>
  </si>
  <si>
    <r>
      <t>ROSIER anglais</t>
    </r>
    <r>
      <rPr>
        <sz val="12"/>
        <color indexed="62"/>
        <rFont val="Arial"/>
        <family val="2"/>
      </rPr>
      <t xml:space="preserve"> ' King Arthur ' (orange) ou 'hyde park ' (crème)</t>
    </r>
  </si>
  <si>
    <t>boule rose type  'Rosita'</t>
  </si>
  <si>
    <r>
      <t>C1 :</t>
    </r>
    <r>
      <rPr>
        <sz val="12"/>
        <rFont val="Arial"/>
        <family val="2"/>
      </rPr>
      <t xml:space="preserve"> Pot  de 1 litre  -  </t>
    </r>
    <r>
      <rPr>
        <b/>
        <sz val="12"/>
        <rFont val="Arial"/>
        <family val="2"/>
      </rPr>
      <t>C2</t>
    </r>
    <r>
      <rPr>
        <sz val="12"/>
        <rFont val="Arial"/>
        <family val="2"/>
      </rPr>
      <t xml:space="preserve"> : Pot de 2 et 2.5 litres - </t>
    </r>
    <r>
      <rPr>
        <b/>
        <sz val="12"/>
        <rFont val="Arial"/>
        <family val="2"/>
      </rPr>
      <t xml:space="preserve">C3 </t>
    </r>
    <r>
      <rPr>
        <sz val="12"/>
        <rFont val="Arial"/>
        <family val="2"/>
      </rPr>
      <t xml:space="preserve">: Pot de 3 litres - </t>
    </r>
    <r>
      <rPr>
        <b/>
        <sz val="12"/>
        <rFont val="Arial"/>
        <family val="2"/>
      </rPr>
      <t xml:space="preserve">C4 </t>
    </r>
    <r>
      <rPr>
        <sz val="12"/>
        <rFont val="Arial"/>
        <family val="2"/>
      </rPr>
      <t xml:space="preserve">: Pot de  4 litres  -  </t>
    </r>
    <r>
      <rPr>
        <b/>
        <sz val="12"/>
        <rFont val="Arial"/>
        <family val="2"/>
      </rPr>
      <t>C5</t>
    </r>
    <r>
      <rPr>
        <sz val="12"/>
        <rFont val="Arial"/>
        <family val="2"/>
      </rPr>
      <t xml:space="preserve"> : Pot de 5 litres  -  </t>
    </r>
    <r>
      <rPr>
        <b/>
        <sz val="12"/>
        <rFont val="Arial"/>
        <family val="2"/>
      </rPr>
      <t>GDT</t>
    </r>
    <r>
      <rPr>
        <sz val="12"/>
        <rFont val="Arial"/>
        <family val="2"/>
      </rPr>
      <t xml:space="preserve"> : Godet …</t>
    </r>
  </si>
  <si>
    <t>Bon de commande de plants 2014</t>
  </si>
  <si>
    <t>variété blanche 'Gumpo-white'</t>
  </si>
  <si>
    <t>variété rouge cerise 'Arabesk'</t>
  </si>
  <si>
    <t>variété jaune-orange vif Klondike</t>
  </si>
  <si>
    <t>boule bleue type 'Early blue'</t>
  </si>
  <si>
    <t>boule rouge type 'Red baron'</t>
  </si>
  <si>
    <t>boule blanche type 'Wudu'</t>
  </si>
  <si>
    <t>Hot lips' (rouge et blanc)</t>
  </si>
  <si>
    <t>Cera potosi' (rose vif)</t>
  </si>
  <si>
    <t>ACHILLEA millefolium 'Cerise queen'</t>
  </si>
  <si>
    <t>GAURA rose</t>
  </si>
  <si>
    <t>HELIANTHEMUM x The bride</t>
  </si>
  <si>
    <r>
      <t>LIATRIS spicata</t>
    </r>
    <r>
      <rPr>
        <sz val="11"/>
        <rFont val="Arial"/>
        <family val="2"/>
      </rPr>
      <t xml:space="preserve"> (Plume du Kansas) blanc</t>
    </r>
  </si>
  <si>
    <t>WATSONIA</t>
  </si>
  <si>
    <r>
      <t>Ê</t>
    </r>
    <r>
      <rPr>
        <b/>
        <sz val="12"/>
        <color indexed="53"/>
        <rFont val="Arial"/>
        <family val="2"/>
      </rPr>
      <t xml:space="preserve">  </t>
    </r>
    <r>
      <rPr>
        <sz val="12"/>
        <color indexed="53"/>
        <rFont val="Arial"/>
        <family val="2"/>
      </rPr>
      <t>photo du plant disponible sur le site Rés'agri http://www.resagri56.fr/</t>
    </r>
  </si>
  <si>
    <t>ACAENA inermis Purpurea</t>
  </si>
  <si>
    <t>ANEMONE japonica 'Reine Charlotte' fleurs roses</t>
  </si>
  <si>
    <t>ASTILBE fleurs roses</t>
  </si>
  <si>
    <t>COTULA SQUALIDA fleurs jaunes</t>
  </si>
  <si>
    <t>CROCOSMIA fleur rouge-orange</t>
  </si>
  <si>
    <t>AGAPANTHE ‘TWISTER’ blanche et bleu</t>
  </si>
  <si>
    <t>Corylus avellana ‘Red majestic’ bois tortueux et feuillage pourpre</t>
  </si>
  <si>
    <t>Cytisus x preacox ‘All gold’</t>
  </si>
  <si>
    <t>ACORUS GRAMINEUS Variegateus (feuillage panaché)</t>
  </si>
  <si>
    <t>Carex buchananii (feuillage bronze)</t>
  </si>
  <si>
    <t xml:space="preserve">CAREX COMANS BRONZE </t>
  </si>
  <si>
    <t>CAREX HACHIJOENSIS EVERGOLD (feuillage panaché vert et jaune)</t>
  </si>
  <si>
    <t>CAREX MORROWII Ice dance (feuillage panaché vert et blanc)</t>
  </si>
  <si>
    <t>CAREX TESTACEA (feuillage vert puis orangé)</t>
  </si>
  <si>
    <t>FESTUCA GLAUCA (feuillage bleuté)</t>
  </si>
  <si>
    <t>MISCANTHUS SINENSIS (feuillage vert et epis blancs)</t>
  </si>
  <si>
    <t>PENNISETUM ALOPECUROIDES Compressum (feuillage vert )</t>
  </si>
  <si>
    <t>PENNISETUM ORIENTALE Rose (epis rose)</t>
  </si>
  <si>
    <t>STIPA TENUISSIMA Pony tails</t>
  </si>
  <si>
    <r>
      <t>CAREX HACHIJOENSIS EVERGOLD</t>
    </r>
    <r>
      <rPr>
        <sz val="11"/>
        <color indexed="18"/>
        <rFont val="Arial"/>
        <family val="2"/>
      </rPr>
      <t xml:space="preserve"> (feuillage panaché vert et jaune)</t>
    </r>
  </si>
  <si>
    <t xml:space="preserve">TVA 10% </t>
  </si>
  <si>
    <r>
      <rPr>
        <b/>
        <sz val="12"/>
        <color rgb="FF00B050"/>
        <rFont val="Wingdings 3"/>
        <family val="1"/>
        <charset val="2"/>
      </rPr>
      <t>Ê</t>
    </r>
    <r>
      <rPr>
        <b/>
        <sz val="12"/>
        <color rgb="FF00B050"/>
        <rFont val="Arial"/>
        <family val="2"/>
      </rPr>
      <t xml:space="preserve">  Nouveauté 2014</t>
    </r>
  </si>
  <si>
    <r>
      <t>HYDRANGEA serrata</t>
    </r>
    <r>
      <rPr>
        <sz val="12"/>
        <rFont val="Arial"/>
        <family val="2"/>
      </rPr>
      <t xml:space="preserve"> (bleu 'Blue dekle')</t>
    </r>
  </si>
  <si>
    <r>
      <t xml:space="preserve">ACORUS GRAMINEUS Variegateus </t>
    </r>
    <r>
      <rPr>
        <sz val="11"/>
        <color indexed="18"/>
        <rFont val="Arial"/>
        <family val="2"/>
      </rPr>
      <t>(feuillage panaché)</t>
    </r>
  </si>
  <si>
    <r>
      <t xml:space="preserve">CAREX BUCHANANII </t>
    </r>
    <r>
      <rPr>
        <sz val="11"/>
        <color indexed="18"/>
        <rFont val="Arial"/>
        <family val="2"/>
      </rPr>
      <t>(feuillage bronze)</t>
    </r>
  </si>
  <si>
    <r>
      <t>CAREX MORROWII Ice dance</t>
    </r>
    <r>
      <rPr>
        <sz val="12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(feuillage panaché vert et blanc)</t>
    </r>
  </si>
  <si>
    <r>
      <t>CAREX TESTACEA</t>
    </r>
    <r>
      <rPr>
        <sz val="12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(feuillage vert puis orangé)</t>
    </r>
  </si>
  <si>
    <r>
      <t>FESTUCA GLAUCA</t>
    </r>
    <r>
      <rPr>
        <sz val="11"/>
        <color indexed="18"/>
        <rFont val="Arial"/>
        <family val="2"/>
      </rPr>
      <t xml:space="preserve"> (feuillage bleuté)</t>
    </r>
  </si>
  <si>
    <r>
      <t>MISCANTHUS SINENSIS</t>
    </r>
    <r>
      <rPr>
        <sz val="12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(feuillage vert et epis blancs)</t>
    </r>
  </si>
  <si>
    <r>
      <t>PENNISETUM ALOPECUROIDES Compressum</t>
    </r>
    <r>
      <rPr>
        <sz val="12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(feuillage vert )</t>
    </r>
  </si>
  <si>
    <r>
      <t>PENNISETUM ORIENTALE Rose</t>
    </r>
    <r>
      <rPr>
        <sz val="11"/>
        <color indexed="18"/>
        <rFont val="Arial"/>
        <family val="2"/>
      </rPr>
      <t xml:space="preserve"> (epis rose)</t>
    </r>
  </si>
  <si>
    <r>
      <t>CAMELLIA Sasanqua</t>
    </r>
    <r>
      <rPr>
        <b/>
        <sz val="12"/>
        <color indexed="17"/>
        <rFont val="Arial"/>
        <family val="2"/>
      </rPr>
      <t xml:space="preserve"> </t>
    </r>
    <r>
      <rPr>
        <sz val="11"/>
        <rFont val="Arial"/>
        <family val="2"/>
      </rPr>
      <t>(rouge, floraison automnale, parfumée, soleil)</t>
    </r>
  </si>
  <si>
    <r>
      <t>CAMELLIA Sasanqua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(rose, floraison automnale, parfumée, soleil)</t>
    </r>
  </si>
  <si>
    <r>
      <t xml:space="preserve">PHLOX subulata </t>
    </r>
    <r>
      <rPr>
        <sz val="11"/>
        <rFont val="Arial"/>
        <family val="2"/>
      </rPr>
      <t>'Candy stripe' rose et blanc</t>
    </r>
  </si>
  <si>
    <r>
      <t>LYSIMACHIA CILIATA 'Firecraker'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feuillage pourpre et fleurs jaunes</t>
    </r>
  </si>
  <si>
    <r>
      <t xml:space="preserve">LAMIUM MACULATUM </t>
    </r>
    <r>
      <rPr>
        <sz val="11"/>
        <rFont val="Arial"/>
        <family val="2"/>
      </rPr>
      <t>Beacon silver</t>
    </r>
  </si>
  <si>
    <r>
      <t>LEPTINELLA SQUALIDA</t>
    </r>
    <r>
      <rPr>
        <b/>
        <sz val="12"/>
        <rFont val="Arial"/>
        <family val="2"/>
      </rPr>
      <t xml:space="preserve"> </t>
    </r>
    <r>
      <rPr>
        <sz val="11"/>
        <rFont val="Arial"/>
        <family val="2"/>
      </rPr>
      <t>Platt's black feuillage vert et pourpre</t>
    </r>
  </si>
  <si>
    <r>
      <t>MENTHA requienii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(couvre sol)</t>
    </r>
  </si>
  <si>
    <r>
      <t>OENOTHERA speciosa</t>
    </r>
    <r>
      <rPr>
        <b/>
        <sz val="11"/>
        <color indexed="18"/>
        <rFont val="Arial"/>
        <family val="2"/>
      </rPr>
      <t xml:space="preserve"> </t>
    </r>
    <r>
      <rPr>
        <sz val="11"/>
        <rFont val="Arial"/>
        <family val="2"/>
      </rPr>
      <t>'Rosea'</t>
    </r>
  </si>
  <si>
    <r>
      <t xml:space="preserve">SCLERANTHUS UNIFLORUS </t>
    </r>
    <r>
      <rPr>
        <sz val="11"/>
        <rFont val="Arial"/>
        <family val="2"/>
      </rPr>
      <t>(mousse verte)</t>
    </r>
  </si>
  <si>
    <r>
      <t>SISYRINCHIUM bermudianum</t>
    </r>
    <r>
      <rPr>
        <sz val="11"/>
        <rFont val="Arial"/>
        <family val="2"/>
      </rPr>
      <t xml:space="preserve"> fleurs jaunes</t>
    </r>
  </si>
  <si>
    <r>
      <t>SEDUM</t>
    </r>
    <r>
      <rPr>
        <sz val="11"/>
        <rFont val="Arial"/>
        <family val="2"/>
      </rPr>
      <t xml:space="preserve"> (fleur jaune, tapissant) </t>
    </r>
  </si>
  <si>
    <t>WALDSTEINIA Ternata</t>
  </si>
  <si>
    <r>
      <t xml:space="preserve">KNIPHOFIA UVARIA GRANDIFLORA </t>
    </r>
    <r>
      <rPr>
        <sz val="11"/>
        <rFont val="Arial"/>
        <family val="2"/>
      </rPr>
      <t>mix fleurs rouges et jaunes</t>
    </r>
  </si>
  <si>
    <r>
      <t>PARTHENOCISSUS quinquefolia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(Vigne vierge)</t>
    </r>
  </si>
  <si>
    <r>
      <t xml:space="preserve">HEDERA helix 'Glacier </t>
    </r>
    <r>
      <rPr>
        <sz val="11"/>
        <rFont val="Arial"/>
        <family val="2"/>
      </rPr>
      <t>(variété panachée bleu/blanc)</t>
    </r>
  </si>
  <si>
    <r>
      <t>WISTERIA bleue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(Glycine)</t>
    </r>
  </si>
  <si>
    <r>
      <t xml:space="preserve">CISTUS corbariensis </t>
    </r>
    <r>
      <rPr>
        <sz val="11"/>
        <rFont val="Arial"/>
        <family val="2"/>
      </rPr>
      <t>(blanc couvre-sol)</t>
    </r>
  </si>
  <si>
    <t xml:space="preserve"> rouge ' chinensis Sanguinea '</t>
  </si>
  <si>
    <t xml:space="preserve"> rose ' Bonica '</t>
  </si>
  <si>
    <t>ROSIER grandes fleurs</t>
  </si>
  <si>
    <t xml:space="preserve">ROSIER grimpant </t>
  </si>
  <si>
    <t xml:space="preserve"> blanc ' Sea form '</t>
  </si>
  <si>
    <t xml:space="preserve"> rouge ' Donkerood '</t>
  </si>
  <si>
    <r>
      <t xml:space="preserve">Ê </t>
    </r>
    <r>
      <rPr>
        <sz val="16"/>
        <rFont val="Arial"/>
        <family val="2"/>
      </rPr>
      <t xml:space="preserve">Bon de commande à retourner </t>
    </r>
    <r>
      <rPr>
        <b/>
        <u/>
        <sz val="20"/>
        <color rgb="FF002060"/>
        <rFont val="Arial"/>
        <family val="2"/>
      </rPr>
      <t>pour le 29 octobre 2014</t>
    </r>
  </si>
  <si>
    <r>
      <t xml:space="preserve">ROSIER paysager buisson 
</t>
    </r>
    <r>
      <rPr>
        <sz val="12"/>
        <color indexed="62"/>
        <rFont val="Arial"/>
        <family val="2"/>
      </rPr>
      <t>(entretien limité) :</t>
    </r>
  </si>
  <si>
    <r>
      <t>ROSIER paysager couvre-sol</t>
    </r>
    <r>
      <rPr>
        <sz val="12"/>
        <color indexed="62"/>
        <rFont val="Arial"/>
        <family val="2"/>
      </rPr>
      <t xml:space="preserve"> (entretien limité) </t>
    </r>
  </si>
  <si>
    <t xml:space="preserve"> rouge orangé' Michel Desjoyeaux'</t>
  </si>
  <si>
    <t xml:space="preserve"> orange et ocre' Eclat de Bretagne'</t>
  </si>
  <si>
    <t xml:space="preserve"> orange' Vendee Imperial'</t>
  </si>
  <si>
    <t xml:space="preserve"> rose' Pierre de Ronsard' </t>
  </si>
  <si>
    <t xml:space="preserve"> jaune' Banksia lutea'</t>
  </si>
  <si>
    <t xml:space="preserve"> le grand huit</t>
  </si>
  <si>
    <t>Total vivaces</t>
  </si>
  <si>
    <t>Total arbres</t>
  </si>
  <si>
    <t>Total arbustes</t>
  </si>
  <si>
    <t>Total plantes grimpantes</t>
  </si>
  <si>
    <t>Total fruitiers</t>
  </si>
  <si>
    <t>Total petits fruits</t>
  </si>
  <si>
    <t>Total Rosiers</t>
  </si>
  <si>
    <r>
      <t>EVONYMUS fortunei Darts'Blanket</t>
    </r>
    <r>
      <rPr>
        <b/>
        <sz val="10"/>
        <color indexed="17"/>
        <rFont val="Arial"/>
        <family val="2"/>
      </rPr>
      <t xml:space="preserve"> </t>
    </r>
    <r>
      <rPr>
        <sz val="10"/>
        <rFont val="Arial"/>
        <family val="2"/>
      </rPr>
      <t>(couvre-sol persistant vert rougissant en automne)</t>
    </r>
  </si>
  <si>
    <t>Total graminées</t>
  </si>
  <si>
    <t>Total plantes de terre de bruyère</t>
  </si>
  <si>
    <r>
      <rPr>
        <b/>
        <u/>
        <sz val="10"/>
        <color theme="8" tint="-0.499984740745262"/>
        <rFont val="Arial"/>
        <family val="2"/>
      </rPr>
      <t>CONDITIONS DE VENTE</t>
    </r>
    <r>
      <rPr>
        <b/>
        <u/>
        <sz val="10"/>
        <color indexed="18"/>
        <rFont val="Arial"/>
        <family val="2"/>
      </rPr>
      <t xml:space="preserve">
</t>
    </r>
    <r>
      <rPr>
        <sz val="10"/>
        <rFont val="Arial"/>
        <family val="2"/>
      </rPr>
      <t xml:space="preserve">* Montant minimum de la commande = 20 € HT
* Date de livraison groupée : </t>
    </r>
    <r>
      <rPr>
        <u/>
        <sz val="10"/>
        <rFont val="Arial"/>
        <family val="2"/>
      </rPr>
      <t>Livraison prévue semaine 49</t>
    </r>
    <r>
      <rPr>
        <sz val="10"/>
        <rFont val="Arial"/>
        <family val="2"/>
      </rPr>
      <t xml:space="preserve"> - Le lieu reste à définir
* Sous réserve de disponibilité lors de la préparation de la commande
* Conditions de règlement :
  - Toutes réclamations doivent être faites 24 heures après la réception de la marchandise
  - La facturation individuelle sera faite par Nov'Agri
  - Règlement à 10 jours sans escompte de la date de facturation. 
* Passé un délai de 30 jours, les règlements non effectués seront majorés de 1,5 % par mois, pour frais de retard.</t>
    </r>
  </si>
  <si>
    <t xml:space="preserve">Renseignement auprès de notre antenne </t>
  </si>
  <si>
    <t>Antenne de Vannes</t>
  </si>
  <si>
    <t>Antenne de Hennebont</t>
  </si>
  <si>
    <t>Antenne de Pontivy</t>
  </si>
  <si>
    <t>Antenne de Ploërmel</t>
  </si>
  <si>
    <t>Antenne du Faouet</t>
  </si>
  <si>
    <t>Antenne de Questembert</t>
  </si>
  <si>
    <t>02 97 36 13 33</t>
  </si>
  <si>
    <t>02 97 28 31 30</t>
  </si>
  <si>
    <t>02 97 74 00 60</t>
  </si>
  <si>
    <t>02 97 23 03 55</t>
  </si>
  <si>
    <t>02 97 26 60 06</t>
  </si>
  <si>
    <t>02 97 46 22 10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</si>
</sst>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#&quot; &quot;##&quot; &quot;##&quot; &quot;##&quot; &quot;##"/>
  </numFmts>
  <fonts count="8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4"/>
      <color indexed="62"/>
      <name val="Arial"/>
      <family val="2"/>
    </font>
    <font>
      <b/>
      <sz val="8"/>
      <color indexed="62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color indexed="17"/>
      <name val="Arial"/>
      <family val="2"/>
    </font>
    <font>
      <sz val="14"/>
      <name val="Arial"/>
      <family val="2"/>
    </font>
    <font>
      <b/>
      <sz val="8"/>
      <color indexed="62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u/>
      <sz val="11"/>
      <name val="Arial"/>
      <family val="2"/>
    </font>
    <font>
      <b/>
      <sz val="28"/>
      <color indexed="62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30"/>
      <color indexed="40"/>
      <name val="Arial"/>
      <family val="2"/>
    </font>
    <font>
      <sz val="11"/>
      <color indexed="17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color indexed="62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4"/>
      <color indexed="18"/>
      <name val="Arial"/>
      <family val="2"/>
    </font>
    <font>
      <sz val="11"/>
      <color indexed="54"/>
      <name val="Arial"/>
      <family val="2"/>
    </font>
    <font>
      <sz val="12"/>
      <color indexed="18"/>
      <name val="Arial"/>
      <family val="2"/>
    </font>
    <font>
      <b/>
      <sz val="35"/>
      <color indexed="18"/>
      <name val="Arial"/>
      <family val="2"/>
    </font>
    <font>
      <b/>
      <sz val="35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Helvetica"/>
      <family val="2"/>
    </font>
    <font>
      <sz val="9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40"/>
      <name val="Arial"/>
      <family val="2"/>
    </font>
    <font>
      <b/>
      <sz val="14"/>
      <color indexed="9"/>
      <name val="Verdana"/>
      <family val="2"/>
    </font>
    <font>
      <b/>
      <sz val="11"/>
      <color indexed="9"/>
      <name val="Arial"/>
      <family val="2"/>
    </font>
    <font>
      <b/>
      <sz val="22"/>
      <color indexed="9"/>
      <name val="Arial"/>
      <family val="2"/>
    </font>
    <font>
      <b/>
      <sz val="12"/>
      <color indexed="21"/>
      <name val="Wingdings 3"/>
      <family val="1"/>
      <charset val="2"/>
    </font>
    <font>
      <sz val="14"/>
      <color indexed="62"/>
      <name val="Arial"/>
      <family val="2"/>
    </font>
    <font>
      <b/>
      <sz val="14"/>
      <name val="Arial"/>
      <family val="2"/>
    </font>
    <font>
      <b/>
      <u/>
      <sz val="10"/>
      <color indexed="18"/>
      <name val="Arial"/>
      <family val="2"/>
    </font>
    <font>
      <b/>
      <u/>
      <sz val="12"/>
      <color indexed="18"/>
      <name val="Arial"/>
      <family val="2"/>
    </font>
    <font>
      <b/>
      <sz val="12"/>
      <color indexed="53"/>
      <name val="Wingdings"/>
      <charset val="2"/>
    </font>
    <font>
      <b/>
      <sz val="12"/>
      <color indexed="53"/>
      <name val="Wingdings 3"/>
      <family val="1"/>
      <charset val="2"/>
    </font>
    <font>
      <b/>
      <u/>
      <sz val="11"/>
      <name val="Arial"/>
      <family val="2"/>
    </font>
    <font>
      <b/>
      <sz val="12"/>
      <color indexed="14"/>
      <name val="Wingdings"/>
      <charset val="2"/>
    </font>
    <font>
      <sz val="12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3"/>
      <color indexed="9"/>
      <name val="Arial"/>
      <family val="2"/>
    </font>
    <font>
      <sz val="16"/>
      <name val="Wingdings 3"/>
      <family val="1"/>
      <charset val="2"/>
    </font>
    <font>
      <sz val="16"/>
      <name val="Arial"/>
      <family val="2"/>
    </font>
    <font>
      <b/>
      <sz val="14"/>
      <color indexed="62"/>
      <name val="Verdana"/>
      <family val="2"/>
    </font>
    <font>
      <b/>
      <u/>
      <sz val="12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8"/>
      <color indexed="54"/>
      <name val="Arial"/>
      <family val="2"/>
    </font>
    <font>
      <b/>
      <sz val="12"/>
      <color rgb="FF00B050"/>
      <name val="Arial"/>
      <family val="2"/>
    </font>
    <font>
      <b/>
      <sz val="12"/>
      <color rgb="FF00B050"/>
      <name val="Wingdings 3"/>
      <family val="1"/>
      <charset val="2"/>
    </font>
    <font>
      <b/>
      <sz val="11"/>
      <name val="Arial"/>
      <family val="2"/>
    </font>
    <font>
      <b/>
      <u/>
      <sz val="14"/>
      <color theme="8" tint="-0.499984740745262"/>
      <name val="Arial"/>
      <family val="2"/>
    </font>
    <font>
      <sz val="13"/>
      <color indexed="9"/>
      <name val="Arial"/>
      <family val="2"/>
    </font>
    <font>
      <b/>
      <u/>
      <sz val="20"/>
      <color rgb="FF002060"/>
      <name val="Arial"/>
      <family val="2"/>
    </font>
    <font>
      <b/>
      <u/>
      <sz val="10"/>
      <color theme="8" tint="-0.499984740745262"/>
      <name val="Arial"/>
      <family val="2"/>
    </font>
    <font>
      <b/>
      <sz val="10"/>
      <color indexed="17"/>
      <name val="Arial"/>
      <family val="2"/>
    </font>
    <font>
      <u/>
      <sz val="10"/>
      <name val="Arial"/>
      <family val="2"/>
    </font>
    <font>
      <b/>
      <u/>
      <sz val="13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90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8"/>
      </bottom>
      <diagonal/>
    </border>
    <border>
      <left style="medium">
        <color indexed="18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1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49"/>
      </bottom>
      <diagonal/>
    </border>
    <border>
      <left/>
      <right/>
      <top style="medium">
        <color indexed="18"/>
      </top>
      <bottom style="thin">
        <color indexed="49"/>
      </bottom>
      <diagonal/>
    </border>
    <border>
      <left/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medium">
        <color indexed="18"/>
      </bottom>
      <diagonal/>
    </border>
    <border>
      <left style="thin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0"/>
      </left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medium">
        <color indexed="62"/>
      </left>
      <right/>
      <top style="thin">
        <color indexed="49"/>
      </top>
      <bottom style="thin">
        <color indexed="49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thin">
        <color indexed="49"/>
      </left>
      <right/>
      <top style="thin">
        <color indexed="18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18"/>
      </bottom>
      <diagonal/>
    </border>
    <border>
      <left style="medium">
        <color indexed="49"/>
      </left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18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18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49"/>
      </right>
      <top style="medium">
        <color indexed="18"/>
      </top>
      <bottom style="thin">
        <color indexed="18"/>
      </bottom>
      <diagonal/>
    </border>
    <border>
      <left/>
      <right style="medium">
        <color indexed="49"/>
      </right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/>
      <right style="thin">
        <color indexed="49"/>
      </right>
      <top style="medium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18"/>
      </bottom>
      <diagonal/>
    </border>
    <border>
      <left/>
      <right style="thin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 style="medium">
        <color indexed="18"/>
      </right>
      <top/>
      <bottom style="thin">
        <color indexed="49"/>
      </bottom>
      <diagonal/>
    </border>
    <border>
      <left style="thin">
        <color indexed="40"/>
      </left>
      <right style="medium">
        <color indexed="18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medium">
        <color indexed="18"/>
      </bottom>
      <diagonal/>
    </border>
    <border>
      <left style="thin">
        <color indexed="49"/>
      </left>
      <right style="medium">
        <color indexed="62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40"/>
      </right>
      <top style="medium">
        <color indexed="18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medium">
        <color indexed="62"/>
      </left>
      <right style="thin">
        <color indexed="49"/>
      </right>
      <top style="medium">
        <color indexed="62"/>
      </top>
      <bottom/>
      <diagonal/>
    </border>
    <border>
      <left style="medium">
        <color indexed="62"/>
      </left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 style="thin">
        <color indexed="49"/>
      </top>
      <bottom/>
      <diagonal/>
    </border>
    <border>
      <left style="thin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18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medium">
        <color indexed="18"/>
      </left>
      <right/>
      <top style="medium">
        <color indexed="18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medium">
        <color indexed="18"/>
      </bottom>
      <diagonal/>
    </border>
    <border>
      <left style="medium">
        <color indexed="62"/>
      </left>
      <right style="thin">
        <color indexed="49"/>
      </right>
      <top/>
      <bottom/>
      <diagonal/>
    </border>
    <border>
      <left/>
      <right style="thin">
        <color indexed="49"/>
      </right>
      <top style="medium">
        <color indexed="62"/>
      </top>
      <bottom style="thin">
        <color indexed="49"/>
      </bottom>
      <diagonal/>
    </border>
    <border>
      <left style="medium">
        <color indexed="62"/>
      </left>
      <right/>
      <top style="thin">
        <color indexed="49"/>
      </top>
      <bottom style="medium">
        <color indexed="62"/>
      </bottom>
      <diagonal/>
    </border>
    <border>
      <left style="thick">
        <color theme="8" tint="-0.499984740745262"/>
      </left>
      <right/>
      <top/>
      <bottom/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9" fillId="0" borderId="0" xfId="0" applyFont="1" applyFill="1" applyAlignment="1">
      <alignment horizontal="left" vertical="center" indent="4"/>
    </xf>
    <xf numFmtId="0" fontId="13" fillId="0" borderId="0" xfId="0" applyFont="1" applyFill="1" applyBorder="1" applyAlignment="1">
      <alignment horizontal="left" vertical="center" indent="4"/>
    </xf>
    <xf numFmtId="0" fontId="36" fillId="0" borderId="0" xfId="0" applyFont="1" applyFill="1" applyAlignment="1">
      <alignment vertical="center" wrapText="1"/>
    </xf>
    <xf numFmtId="0" fontId="37" fillId="0" borderId="0" xfId="0" applyFont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27" fillId="2" borderId="2" xfId="0" applyFont="1" applyFill="1" applyBorder="1" applyAlignment="1">
      <alignment vertical="center" wrapText="1"/>
    </xf>
    <xf numFmtId="2" fontId="27" fillId="0" borderId="2" xfId="0" applyNumberFormat="1" applyFont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 indent="1"/>
    </xf>
    <xf numFmtId="0" fontId="34" fillId="0" borderId="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vertical="center" wrapText="1"/>
    </xf>
    <xf numFmtId="0" fontId="44" fillId="0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4" fillId="2" borderId="5" xfId="0" applyFont="1" applyFill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2" borderId="9" xfId="0" applyFont="1" applyFill="1" applyBorder="1" applyAlignment="1">
      <alignment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7" fillId="2" borderId="12" xfId="0" applyFont="1" applyFill="1" applyBorder="1" applyAlignment="1">
      <alignment vertical="center" wrapText="1"/>
    </xf>
    <xf numFmtId="0" fontId="46" fillId="0" borderId="13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  <protection locked="0"/>
    </xf>
    <xf numFmtId="0" fontId="32" fillId="3" borderId="5" xfId="0" applyFont="1" applyFill="1" applyBorder="1" applyAlignment="1" applyProtection="1">
      <alignment horizontal="center" vertical="center" wrapText="1"/>
      <protection locked="0"/>
    </xf>
    <xf numFmtId="2" fontId="27" fillId="0" borderId="0" xfId="0" applyNumberFormat="1" applyFont="1" applyBorder="1" applyAlignment="1">
      <alignment vertical="center" wrapText="1"/>
    </xf>
    <xf numFmtId="0" fontId="43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38" fillId="4" borderId="17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top" indent="2"/>
    </xf>
    <xf numFmtId="0" fontId="5" fillId="0" borderId="0" xfId="0" applyFont="1" applyFill="1" applyAlignment="1">
      <alignment horizontal="left" vertical="center" indent="5"/>
    </xf>
    <xf numFmtId="0" fontId="51" fillId="0" borderId="0" xfId="0" applyFont="1" applyFill="1" applyAlignment="1">
      <alignment horizontal="left" vertical="center" indent="1"/>
    </xf>
    <xf numFmtId="0" fontId="45" fillId="0" borderId="0" xfId="0" applyFont="1" applyFill="1" applyBorder="1" applyAlignment="1">
      <alignment horizontal="left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2" fontId="34" fillId="0" borderId="24" xfId="0" applyNumberFormat="1" applyFont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left" vertical="center"/>
    </xf>
    <xf numFmtId="0" fontId="57" fillId="0" borderId="0" xfId="0" applyFont="1" applyAlignment="1"/>
    <xf numFmtId="0" fontId="58" fillId="0" borderId="0" xfId="0" applyFont="1" applyFill="1" applyAlignment="1">
      <alignment horizontal="center" vertical="center"/>
    </xf>
    <xf numFmtId="0" fontId="32" fillId="3" borderId="22" xfId="0" applyFont="1" applyFill="1" applyBorder="1" applyAlignment="1" applyProtection="1">
      <alignment horizontal="center" vertical="center" wrapText="1"/>
      <protection locked="0"/>
    </xf>
    <xf numFmtId="0" fontId="32" fillId="3" borderId="23" xfId="0" applyFont="1" applyFill="1" applyBorder="1" applyAlignment="1" applyProtection="1">
      <alignment horizontal="center" vertical="center" wrapText="1"/>
      <protection locked="0"/>
    </xf>
    <xf numFmtId="0" fontId="32" fillId="3" borderId="24" xfId="0" applyFont="1" applyFill="1" applyBorder="1" applyAlignment="1" applyProtection="1">
      <alignment horizontal="center" vertical="center" wrapText="1"/>
      <protection locked="0"/>
    </xf>
    <xf numFmtId="0" fontId="52" fillId="3" borderId="0" xfId="0" applyFont="1" applyFill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2" applyFont="1" applyFill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54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0" fontId="32" fillId="3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indent="2"/>
    </xf>
    <xf numFmtId="0" fontId="51" fillId="0" borderId="0" xfId="0" applyFont="1" applyFill="1" applyAlignment="1">
      <alignment horizontal="left" vertical="center" indent="7"/>
    </xf>
    <xf numFmtId="0" fontId="26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0" fontId="32" fillId="3" borderId="27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2" fontId="27" fillId="0" borderId="0" xfId="0" applyNumberFormat="1" applyFont="1" applyFill="1" applyBorder="1" applyAlignment="1">
      <alignment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27" fillId="2" borderId="30" xfId="0" applyFont="1" applyFill="1" applyBorder="1" applyAlignment="1">
      <alignment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2" fontId="34" fillId="0" borderId="31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vertical="center" wrapText="1"/>
    </xf>
    <xf numFmtId="0" fontId="27" fillId="2" borderId="33" xfId="0" applyFont="1" applyFill="1" applyBorder="1" applyAlignment="1">
      <alignment vertical="center" wrapText="1"/>
    </xf>
    <xf numFmtId="2" fontId="27" fillId="0" borderId="34" xfId="0" applyNumberFormat="1" applyFont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/>
    </xf>
    <xf numFmtId="0" fontId="34" fillId="5" borderId="37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39" xfId="0" applyFont="1" applyFill="1" applyBorder="1" applyAlignment="1">
      <alignment horizontal="center" vertical="center" wrapText="1"/>
    </xf>
    <xf numFmtId="2" fontId="34" fillId="5" borderId="40" xfId="0" applyNumberFormat="1" applyFont="1" applyFill="1" applyBorder="1" applyAlignment="1">
      <alignment horizontal="center" vertical="center"/>
    </xf>
    <xf numFmtId="0" fontId="32" fillId="5" borderId="41" xfId="0" applyFont="1" applyFill="1" applyBorder="1" applyAlignment="1" applyProtection="1">
      <alignment horizontal="center" vertical="center" wrapText="1"/>
      <protection locked="0"/>
    </xf>
    <xf numFmtId="2" fontId="34" fillId="0" borderId="42" xfId="0" applyNumberFormat="1" applyFont="1" applyBorder="1" applyAlignment="1">
      <alignment horizontal="center" vertical="center"/>
    </xf>
    <xf numFmtId="0" fontId="32" fillId="3" borderId="43" xfId="0" applyFont="1" applyFill="1" applyBorder="1" applyAlignment="1" applyProtection="1">
      <alignment horizontal="center" vertical="center" wrapText="1"/>
      <protection locked="0"/>
    </xf>
    <xf numFmtId="0" fontId="16" fillId="6" borderId="32" xfId="0" applyFont="1" applyFill="1" applyBorder="1" applyAlignment="1">
      <alignment horizontal="center" vertical="center" wrapText="1"/>
    </xf>
    <xf numFmtId="2" fontId="27" fillId="5" borderId="44" xfId="0" applyNumberFormat="1" applyFont="1" applyFill="1" applyBorder="1" applyAlignment="1">
      <alignment vertical="center" wrapText="1"/>
    </xf>
    <xf numFmtId="2" fontId="34" fillId="0" borderId="45" xfId="0" applyNumberFormat="1" applyFont="1" applyBorder="1" applyAlignment="1">
      <alignment horizontal="center" vertical="center"/>
    </xf>
    <xf numFmtId="0" fontId="32" fillId="3" borderId="4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2" fillId="0" borderId="31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66" fillId="0" borderId="0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70" fillId="0" borderId="0" xfId="0" applyFont="1" applyFill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38" fillId="9" borderId="0" xfId="0" applyFont="1" applyFill="1" applyAlignment="1">
      <alignment horizontal="center" vertical="center"/>
    </xf>
    <xf numFmtId="0" fontId="74" fillId="0" borderId="0" xfId="0" applyFont="1" applyFill="1" applyAlignment="1">
      <alignment horizontal="left" vertical="center"/>
    </xf>
    <xf numFmtId="0" fontId="34" fillId="8" borderId="5" xfId="0" applyFont="1" applyFill="1" applyBorder="1" applyAlignment="1">
      <alignment horizontal="center" vertical="center"/>
    </xf>
    <xf numFmtId="2" fontId="34" fillId="8" borderId="5" xfId="0" applyNumberFormat="1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2" fontId="34" fillId="8" borderId="1" xfId="0" applyNumberFormat="1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2" fontId="34" fillId="8" borderId="8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2" fontId="60" fillId="0" borderId="56" xfId="0" applyNumberFormat="1" applyFont="1" applyBorder="1" applyAlignment="1">
      <alignment vertical="center" wrapText="1"/>
    </xf>
    <xf numFmtId="2" fontId="60" fillId="0" borderId="57" xfId="0" applyNumberFormat="1" applyFont="1" applyBorder="1" applyAlignment="1">
      <alignment vertical="center" wrapText="1"/>
    </xf>
    <xf numFmtId="2" fontId="60" fillId="0" borderId="12" xfId="0" applyNumberFormat="1" applyFont="1" applyBorder="1" applyAlignment="1">
      <alignment vertical="center" wrapText="1"/>
    </xf>
    <xf numFmtId="2" fontId="60" fillId="0" borderId="58" xfId="0" applyNumberFormat="1" applyFont="1" applyBorder="1" applyAlignment="1">
      <alignment vertical="center" wrapText="1"/>
    </xf>
    <xf numFmtId="2" fontId="60" fillId="0" borderId="59" xfId="0" applyNumberFormat="1" applyFont="1" applyBorder="1" applyAlignment="1">
      <alignment vertical="center" wrapText="1"/>
    </xf>
    <xf numFmtId="2" fontId="60" fillId="0" borderId="60" xfId="0" applyNumberFormat="1" applyFont="1" applyBorder="1" applyAlignment="1">
      <alignment vertical="center" wrapText="1"/>
    </xf>
    <xf numFmtId="2" fontId="60" fillId="0" borderId="61" xfId="0" applyNumberFormat="1" applyFont="1" applyBorder="1" applyAlignment="1">
      <alignment vertical="center" wrapText="1"/>
    </xf>
    <xf numFmtId="2" fontId="60" fillId="0" borderId="62" xfId="0" applyNumberFormat="1" applyFont="1" applyBorder="1" applyAlignment="1">
      <alignment vertical="center" wrapText="1"/>
    </xf>
    <xf numFmtId="2" fontId="60" fillId="0" borderId="63" xfId="0" applyNumberFormat="1" applyFont="1" applyBorder="1" applyAlignment="1">
      <alignment vertical="center" wrapText="1"/>
    </xf>
    <xf numFmtId="2" fontId="60" fillId="0" borderId="64" xfId="0" applyNumberFormat="1" applyFont="1" applyBorder="1" applyAlignment="1">
      <alignment vertical="center" wrapText="1"/>
    </xf>
    <xf numFmtId="2" fontId="60" fillId="0" borderId="65" xfId="0" applyNumberFormat="1" applyFont="1" applyBorder="1" applyAlignment="1">
      <alignment vertical="center" wrapText="1"/>
    </xf>
    <xf numFmtId="2" fontId="60" fillId="0" borderId="66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20" fillId="0" borderId="55" xfId="0" applyNumberFormat="1" applyFont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left" vertical="center" wrapText="1"/>
    </xf>
    <xf numFmtId="0" fontId="20" fillId="8" borderId="0" xfId="0" applyFont="1" applyFill="1" applyAlignment="1">
      <alignment vertical="top" wrapText="1"/>
    </xf>
    <xf numFmtId="0" fontId="62" fillId="8" borderId="0" xfId="0" applyFont="1" applyFill="1" applyAlignment="1">
      <alignment vertical="top" wrapText="1"/>
    </xf>
    <xf numFmtId="0" fontId="26" fillId="0" borderId="84" xfId="0" applyFont="1" applyFill="1" applyBorder="1" applyAlignment="1">
      <alignment horizontal="left" vertical="center" wrapText="1"/>
    </xf>
    <xf numFmtId="0" fontId="76" fillId="0" borderId="0" xfId="0" applyFont="1" applyAlignment="1">
      <alignment vertical="center"/>
    </xf>
    <xf numFmtId="0" fontId="53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165" fontId="13" fillId="3" borderId="0" xfId="0" applyNumberFormat="1" applyFont="1" applyFill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27" fillId="2" borderId="25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47" xfId="0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7" fillId="2" borderId="53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 indent="2"/>
    </xf>
    <xf numFmtId="0" fontId="20" fillId="2" borderId="47" xfId="0" applyFont="1" applyFill="1" applyBorder="1" applyAlignment="1">
      <alignment horizontal="left" vertical="center" wrapText="1" indent="2"/>
    </xf>
    <xf numFmtId="0" fontId="27" fillId="2" borderId="4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59" fillId="3" borderId="0" xfId="2" applyFont="1" applyFill="1" applyAlignment="1" applyProtection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 wrapText="1"/>
    </xf>
    <xf numFmtId="0" fontId="39" fillId="2" borderId="7" xfId="0" applyFont="1" applyFill="1" applyBorder="1" applyAlignment="1">
      <alignment horizontal="left" vertical="center" wrapText="1"/>
    </xf>
    <xf numFmtId="0" fontId="39" fillId="2" borderId="47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left" vertical="center" wrapText="1"/>
    </xf>
    <xf numFmtId="0" fontId="26" fillId="0" borderId="47" xfId="0" applyFont="1" applyFill="1" applyBorder="1" applyAlignment="1">
      <alignment horizontal="left" vertical="center" wrapText="1"/>
    </xf>
    <xf numFmtId="0" fontId="71" fillId="0" borderId="0" xfId="0" applyFont="1" applyFill="1" applyAlignment="1">
      <alignment horizontal="left" vertical="center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horizontal="left" vertical="center" wrapText="1"/>
    </xf>
    <xf numFmtId="0" fontId="27" fillId="2" borderId="35" xfId="0" applyFont="1" applyFill="1" applyBorder="1" applyAlignment="1">
      <alignment horizontal="left" vertical="center" wrapText="1"/>
    </xf>
    <xf numFmtId="0" fontId="27" fillId="2" borderId="36" xfId="0" applyFont="1" applyFill="1" applyBorder="1" applyAlignment="1">
      <alignment horizontal="left" vertical="center" wrapText="1"/>
    </xf>
    <xf numFmtId="0" fontId="39" fillId="2" borderId="31" xfId="0" applyFont="1" applyFill="1" applyBorder="1" applyAlignment="1">
      <alignment horizontal="left" vertical="center" wrapText="1"/>
    </xf>
    <xf numFmtId="0" fontId="63" fillId="6" borderId="48" xfId="0" applyFont="1" applyFill="1" applyBorder="1" applyAlignment="1">
      <alignment horizontal="center" vertical="center" wrapText="1"/>
    </xf>
    <xf numFmtId="0" fontId="63" fillId="6" borderId="49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61" fillId="5" borderId="78" xfId="0" applyFont="1" applyFill="1" applyBorder="1" applyAlignment="1">
      <alignment horizontal="left" vertical="center" wrapText="1"/>
    </xf>
    <xf numFmtId="0" fontId="61" fillId="5" borderId="79" xfId="0" applyFont="1" applyFill="1" applyBorder="1" applyAlignment="1">
      <alignment horizontal="left" vertical="center" wrapText="1"/>
    </xf>
    <xf numFmtId="0" fontId="20" fillId="3" borderId="75" xfId="0" applyFont="1" applyFill="1" applyBorder="1" applyAlignment="1">
      <alignment horizontal="left" vertical="center" wrapText="1"/>
    </xf>
    <xf numFmtId="0" fontId="20" fillId="3" borderId="47" xfId="0" applyFont="1" applyFill="1" applyBorder="1" applyAlignment="1">
      <alignment horizontal="left" vertical="center" wrapText="1"/>
    </xf>
    <xf numFmtId="0" fontId="20" fillId="3" borderId="76" xfId="0" applyFont="1" applyFill="1" applyBorder="1" applyAlignment="1">
      <alignment horizontal="left" vertical="center" wrapText="1"/>
    </xf>
    <xf numFmtId="0" fontId="20" fillId="3" borderId="77" xfId="0" applyFont="1" applyFill="1" applyBorder="1" applyAlignment="1">
      <alignment horizontal="left" vertical="center" wrapText="1"/>
    </xf>
    <xf numFmtId="0" fontId="27" fillId="2" borderId="80" xfId="0" applyFont="1" applyFill="1" applyBorder="1" applyAlignment="1">
      <alignment horizontal="left" vertical="center" wrapText="1"/>
    </xf>
    <xf numFmtId="0" fontId="27" fillId="2" borderId="68" xfId="0" applyFont="1" applyFill="1" applyBorder="1" applyAlignment="1">
      <alignment horizontal="left" vertical="center" wrapText="1"/>
    </xf>
    <xf numFmtId="0" fontId="27" fillId="2" borderId="81" xfId="0" applyFont="1" applyFill="1" applyBorder="1" applyAlignment="1">
      <alignment horizontal="left" vertical="center" wrapText="1"/>
    </xf>
    <xf numFmtId="0" fontId="27" fillId="2" borderId="69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0" fontId="19" fillId="0" borderId="47" xfId="0" applyFont="1" applyFill="1" applyBorder="1" applyAlignment="1">
      <alignment horizontal="left" vertical="center" wrapText="1"/>
    </xf>
    <xf numFmtId="0" fontId="19" fillId="0" borderId="85" xfId="0" applyFont="1" applyFill="1" applyBorder="1" applyAlignment="1">
      <alignment horizontal="left" vertical="center" wrapText="1"/>
    </xf>
    <xf numFmtId="0" fontId="19" fillId="0" borderId="71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top" wrapText="1"/>
    </xf>
    <xf numFmtId="2" fontId="33" fillId="0" borderId="0" xfId="0" applyNumberFormat="1" applyFont="1" applyBorder="1" applyAlignment="1">
      <alignment horizontal="left" vertical="center" indent="5"/>
    </xf>
    <xf numFmtId="2" fontId="33" fillId="0" borderId="67" xfId="0" applyNumberFormat="1" applyFont="1" applyBorder="1" applyAlignment="1">
      <alignment horizontal="left" vertical="center" indent="5"/>
    </xf>
    <xf numFmtId="2" fontId="72" fillId="0" borderId="0" xfId="0" applyNumberFormat="1" applyFont="1" applyBorder="1" applyAlignment="1">
      <alignment horizontal="left" vertical="center"/>
    </xf>
    <xf numFmtId="0" fontId="27" fillId="2" borderId="82" xfId="0" applyFont="1" applyFill="1" applyBorder="1" applyAlignment="1">
      <alignment horizontal="left" vertical="center" wrapText="1"/>
    </xf>
    <xf numFmtId="0" fontId="27" fillId="2" borderId="70" xfId="0" applyFont="1" applyFill="1" applyBorder="1" applyAlignment="1">
      <alignment horizontal="left" vertical="center" wrapText="1"/>
    </xf>
    <xf numFmtId="0" fontId="19" fillId="0" borderId="72" xfId="0" applyFont="1" applyFill="1" applyBorder="1" applyAlignment="1">
      <alignment horizontal="left" vertical="center" wrapText="1"/>
    </xf>
    <xf numFmtId="0" fontId="19" fillId="0" borderId="73" xfId="0" applyFont="1" applyFill="1" applyBorder="1" applyAlignment="1">
      <alignment horizontal="left" vertical="center" wrapText="1"/>
    </xf>
    <xf numFmtId="0" fontId="19" fillId="0" borderId="74" xfId="0" applyFont="1" applyFill="1" applyBorder="1" applyAlignment="1">
      <alignment horizontal="left" vertical="center" wrapText="1"/>
    </xf>
    <xf numFmtId="0" fontId="19" fillId="0" borderId="83" xfId="0" applyFont="1" applyFill="1" applyBorder="1" applyAlignment="1">
      <alignment horizontal="left" vertical="center" wrapText="1"/>
    </xf>
    <xf numFmtId="164" fontId="52" fillId="0" borderId="55" xfId="0" applyNumberFormat="1" applyFont="1" applyFill="1" applyBorder="1" applyAlignment="1">
      <alignment horizontal="right" vertical="center"/>
    </xf>
    <xf numFmtId="0" fontId="53" fillId="0" borderId="86" xfId="0" applyFont="1" applyFill="1" applyBorder="1" applyAlignment="1">
      <alignment horizontal="left" vertical="center" wrapText="1" indent="1"/>
    </xf>
    <xf numFmtId="0" fontId="53" fillId="0" borderId="0" xfId="0" applyFont="1" applyFill="1" applyBorder="1" applyAlignment="1">
      <alignment horizontal="left" vertical="center" wrapText="1" indent="1"/>
    </xf>
    <xf numFmtId="0" fontId="64" fillId="0" borderId="0" xfId="0" applyFont="1" applyAlignment="1">
      <alignment horizontal="left" vertical="center" wrapText="1" indent="19"/>
    </xf>
    <xf numFmtId="0" fontId="61" fillId="2" borderId="87" xfId="0" applyFont="1" applyFill="1" applyBorder="1" applyAlignment="1">
      <alignment horizontal="left" vertical="center" wrapText="1"/>
    </xf>
    <xf numFmtId="0" fontId="61" fillId="2" borderId="88" xfId="0" applyFont="1" applyFill="1" applyBorder="1" applyAlignment="1">
      <alignment horizontal="left" vertical="center" wrapText="1"/>
    </xf>
    <xf numFmtId="0" fontId="49" fillId="7" borderId="0" xfId="0" applyFont="1" applyFill="1" applyAlignment="1">
      <alignment horizontal="center" vertical="center"/>
    </xf>
    <xf numFmtId="0" fontId="49" fillId="7" borderId="50" xfId="0" applyFont="1" applyFill="1" applyBorder="1" applyAlignment="1">
      <alignment horizontal="center" vertical="center"/>
    </xf>
    <xf numFmtId="0" fontId="0" fillId="0" borderId="89" xfId="0" applyBorder="1" applyAlignment="1">
      <alignment horizontal="right" vertical="center"/>
    </xf>
    <xf numFmtId="0" fontId="63" fillId="10" borderId="0" xfId="0" applyFont="1" applyFill="1" applyBorder="1" applyAlignment="1">
      <alignment vertical="center" wrapText="1"/>
    </xf>
    <xf numFmtId="0" fontId="77" fillId="10" borderId="0" xfId="0" applyFont="1" applyFill="1" applyBorder="1" applyAlignment="1">
      <alignment vertical="center" wrapText="1"/>
    </xf>
    <xf numFmtId="0" fontId="82" fillId="10" borderId="0" xfId="0" applyFont="1" applyFill="1" applyBorder="1" applyAlignment="1">
      <alignment horizontal="left" vertical="center" wrapText="1" indent="1"/>
    </xf>
    <xf numFmtId="0" fontId="63" fillId="8" borderId="0" xfId="0" applyFont="1" applyFill="1" applyBorder="1" applyAlignment="1">
      <alignment vertical="center" wrapText="1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56030</xdr:colOff>
      <xdr:row>0</xdr:row>
      <xdr:rowOff>0</xdr:rowOff>
    </xdr:from>
    <xdr:to>
      <xdr:col>11</xdr:col>
      <xdr:colOff>106394</xdr:colOff>
      <xdr:row>6</xdr:row>
      <xdr:rowOff>156882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412" y="0"/>
          <a:ext cx="2840629" cy="1983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lemoignr56d\Desktop\plants\ANEMONE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H325"/>
  <sheetViews>
    <sheetView showGridLines="0" tabSelected="1" topLeftCell="A247" zoomScale="85" zoomScaleNormal="85" zoomScaleSheetLayoutView="70" workbookViewId="0">
      <selection activeCell="R259" sqref="R259"/>
    </sheetView>
  </sheetViews>
  <sheetFormatPr baseColWidth="10" defaultRowHeight="12.75" x14ac:dyDescent="0.2"/>
  <cols>
    <col min="1" max="1" width="2.42578125" style="8" customWidth="1"/>
    <col min="2" max="2" width="3.42578125" style="72" customWidth="1"/>
    <col min="3" max="3" width="33.7109375" style="1" customWidth="1"/>
    <col min="4" max="4" width="41.28515625" style="1" customWidth="1"/>
    <col min="5" max="5" width="22.28515625" style="1" customWidth="1"/>
    <col min="6" max="6" width="18.5703125" style="1" customWidth="1"/>
    <col min="7" max="8" width="14.85546875" style="1" customWidth="1"/>
    <col min="9" max="9" width="11" style="1" customWidth="1"/>
    <col min="10" max="10" width="16.140625" style="1" customWidth="1"/>
    <col min="11" max="11" width="3.140625" style="5" hidden="1" customWidth="1"/>
    <col min="12" max="16384" width="11.42578125" style="1"/>
  </cols>
  <sheetData>
    <row r="1" spans="1:216" ht="27" customHeight="1" x14ac:dyDescent="0.2">
      <c r="A1" s="239" t="s">
        <v>258</v>
      </c>
      <c r="B1" s="239"/>
      <c r="C1" s="239"/>
      <c r="D1" s="239"/>
      <c r="E1" s="239"/>
      <c r="F1" s="239"/>
      <c r="G1" s="42"/>
      <c r="H1" s="42"/>
      <c r="I1" s="25"/>
      <c r="J1" s="25"/>
    </row>
    <row r="2" spans="1:216" ht="18" customHeight="1" x14ac:dyDescent="0.2">
      <c r="A2" s="240"/>
      <c r="B2" s="240"/>
      <c r="C2" s="240"/>
      <c r="D2" s="240"/>
      <c r="E2" s="240"/>
      <c r="F2" s="240"/>
      <c r="G2" s="43"/>
      <c r="H2" s="42"/>
      <c r="I2" s="25"/>
      <c r="J2" s="25"/>
    </row>
    <row r="3" spans="1:216" ht="24" customHeight="1" x14ac:dyDescent="0.2">
      <c r="A3" s="36"/>
      <c r="B3" s="36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</row>
    <row r="4" spans="1:216" ht="28.5" customHeight="1" x14ac:dyDescent="0.2">
      <c r="C4" s="110" t="s">
        <v>221</v>
      </c>
      <c r="D4" s="107"/>
      <c r="E4" s="116" t="s">
        <v>220</v>
      </c>
      <c r="F4" s="241"/>
      <c r="G4" s="241"/>
      <c r="H4" s="10"/>
      <c r="I4" s="10"/>
      <c r="J4" s="10"/>
      <c r="K4" s="1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</row>
    <row r="5" spans="1:216" ht="18" customHeight="1" x14ac:dyDescent="0.2">
      <c r="A5" s="40"/>
      <c r="B5" s="40"/>
      <c r="C5" s="85"/>
      <c r="D5" s="13"/>
      <c r="E5" s="23"/>
      <c r="F5" s="12"/>
      <c r="G5" s="11"/>
      <c r="H5" s="10"/>
      <c r="I5" s="10"/>
      <c r="J5" s="10"/>
      <c r="K5" s="14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</row>
    <row r="6" spans="1:216" ht="29.25" customHeight="1" x14ac:dyDescent="0.2">
      <c r="C6" s="86" t="s">
        <v>215</v>
      </c>
      <c r="D6" s="242"/>
      <c r="E6" s="242"/>
      <c r="F6" s="242"/>
      <c r="G6" s="242"/>
      <c r="H6" s="10"/>
      <c r="I6" s="10"/>
      <c r="J6" s="108"/>
      <c r="K6" s="1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</row>
    <row r="7" spans="1:216" ht="18" customHeight="1" x14ac:dyDescent="0.2">
      <c r="A7" s="40"/>
      <c r="B7" s="40"/>
      <c r="C7" s="87"/>
      <c r="D7" s="13"/>
      <c r="E7" s="24"/>
      <c r="F7" s="9"/>
      <c r="G7" s="11"/>
      <c r="H7" s="10"/>
      <c r="I7" s="10"/>
      <c r="J7" s="10"/>
      <c r="K7" s="14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</row>
    <row r="8" spans="1:216" ht="33.75" customHeight="1" x14ac:dyDescent="0.2">
      <c r="C8" s="88" t="s">
        <v>214</v>
      </c>
      <c r="D8" s="213"/>
      <c r="E8" s="117" t="s">
        <v>216</v>
      </c>
      <c r="F8" s="238" t="s">
        <v>223</v>
      </c>
      <c r="G8" s="238"/>
      <c r="H8" s="238"/>
      <c r="I8" s="238"/>
      <c r="J8" s="109"/>
      <c r="K8" s="17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</row>
    <row r="9" spans="1:216" ht="18" customHeight="1" x14ac:dyDescent="0.2"/>
    <row r="10" spans="1:216" ht="15.75" customHeight="1" x14ac:dyDescent="0.2"/>
    <row r="11" spans="1:216" ht="27.75" customHeight="1" x14ac:dyDescent="0.2">
      <c r="A11" s="289" t="s">
        <v>0</v>
      </c>
      <c r="B11" s="289"/>
      <c r="C11" s="289"/>
      <c r="D11" s="289"/>
      <c r="E11" s="289"/>
      <c r="F11" s="289"/>
      <c r="G11" s="289"/>
      <c r="H11" s="289"/>
      <c r="I11" s="289"/>
      <c r="J11" s="289"/>
    </row>
    <row r="12" spans="1:216" ht="19.5" customHeight="1" thickBot="1" x14ac:dyDescent="0.25">
      <c r="C12" s="26"/>
    </row>
    <row r="13" spans="1:216" s="20" customFormat="1" ht="24.75" customHeight="1" thickBot="1" x14ac:dyDescent="0.25">
      <c r="A13" s="8"/>
      <c r="B13" s="72"/>
      <c r="C13" s="171"/>
      <c r="D13" s="172"/>
      <c r="E13" s="67" t="s">
        <v>224</v>
      </c>
      <c r="F13" s="68" t="s">
        <v>66</v>
      </c>
      <c r="G13" s="66" t="s">
        <v>211</v>
      </c>
      <c r="H13" s="66" t="s">
        <v>212</v>
      </c>
      <c r="I13" s="68" t="s">
        <v>2</v>
      </c>
      <c r="J13" s="69" t="s">
        <v>3</v>
      </c>
      <c r="K13" s="19"/>
    </row>
    <row r="14" spans="1:216" s="20" customFormat="1" ht="18" customHeight="1" x14ac:dyDescent="0.2">
      <c r="A14" s="4"/>
      <c r="B14" s="100" t="s">
        <v>218</v>
      </c>
      <c r="C14" s="56" t="s">
        <v>85</v>
      </c>
      <c r="D14" s="57"/>
      <c r="E14" s="57"/>
      <c r="F14" s="57"/>
      <c r="G14" s="57"/>
      <c r="H14" s="57"/>
      <c r="I14" s="57"/>
      <c r="J14" s="58"/>
      <c r="K14" s="19"/>
    </row>
    <row r="15" spans="1:216" s="20" customFormat="1" ht="18" customHeight="1" x14ac:dyDescent="0.2">
      <c r="A15" s="8"/>
      <c r="B15" s="72"/>
      <c r="C15" s="228" t="s">
        <v>82</v>
      </c>
      <c r="D15" s="229"/>
      <c r="E15" s="118">
        <v>1</v>
      </c>
      <c r="F15" s="28" t="s">
        <v>4</v>
      </c>
      <c r="G15" s="29">
        <v>13.07</v>
      </c>
      <c r="H15" s="29">
        <v>12.65</v>
      </c>
      <c r="I15" s="33"/>
      <c r="J15" s="189">
        <f>IF(I15&lt;10,G15*I15,H15*I15)</f>
        <v>0</v>
      </c>
      <c r="K15" s="19"/>
    </row>
    <row r="16" spans="1:216" s="20" customFormat="1" ht="18" customHeight="1" x14ac:dyDescent="0.2">
      <c r="A16" s="8"/>
      <c r="B16" s="72"/>
      <c r="C16" s="228" t="s">
        <v>83</v>
      </c>
      <c r="D16" s="229"/>
      <c r="E16" s="118">
        <v>1</v>
      </c>
      <c r="F16" s="28" t="s">
        <v>39</v>
      </c>
      <c r="G16" s="29">
        <v>13.07</v>
      </c>
      <c r="H16" s="29">
        <v>12.65</v>
      </c>
      <c r="I16" s="33"/>
      <c r="J16" s="189">
        <f>IF(I16&lt;10,G16*I16,H16*I16)</f>
        <v>0</v>
      </c>
      <c r="K16" s="19"/>
    </row>
    <row r="17" spans="1:11" s="20" customFormat="1" ht="18" customHeight="1" x14ac:dyDescent="0.2">
      <c r="A17" s="8"/>
      <c r="B17" s="72"/>
      <c r="C17" s="228" t="s">
        <v>84</v>
      </c>
      <c r="D17" s="229"/>
      <c r="E17" s="118">
        <v>1</v>
      </c>
      <c r="F17" s="28" t="s">
        <v>67</v>
      </c>
      <c r="G17" s="29">
        <v>27.2</v>
      </c>
      <c r="H17" s="29">
        <v>26.33</v>
      </c>
      <c r="I17" s="33"/>
      <c r="J17" s="189">
        <f>IF(I17&lt;10,G17*I17,H17*I17)</f>
        <v>0</v>
      </c>
      <c r="K17" s="19"/>
    </row>
    <row r="18" spans="1:11" s="20" customFormat="1" ht="18" customHeight="1" x14ac:dyDescent="0.2">
      <c r="A18" s="4"/>
      <c r="B18" s="73"/>
      <c r="C18" s="217" t="s">
        <v>78</v>
      </c>
      <c r="D18" s="227"/>
      <c r="E18" s="119"/>
      <c r="F18" s="34"/>
      <c r="G18" s="31"/>
      <c r="H18" s="31"/>
      <c r="I18" s="30"/>
      <c r="J18" s="168"/>
      <c r="K18" s="19"/>
    </row>
    <row r="19" spans="1:11" s="20" customFormat="1" ht="18" customHeight="1" x14ac:dyDescent="0.2">
      <c r="A19" s="178" t="s">
        <v>6</v>
      </c>
      <c r="B19" s="100"/>
      <c r="C19" s="228" t="s">
        <v>259</v>
      </c>
      <c r="D19" s="229"/>
      <c r="E19" s="120">
        <v>3</v>
      </c>
      <c r="F19" s="41" t="s">
        <v>68</v>
      </c>
      <c r="G19" s="29">
        <v>4.1900000000000004</v>
      </c>
      <c r="H19" s="29">
        <v>4.05</v>
      </c>
      <c r="I19" s="33"/>
      <c r="J19" s="189">
        <f>IF(I19&lt;3,0,IF(I19&lt;10,G19*I19,H19*I19))</f>
        <v>0</v>
      </c>
      <c r="K19" s="19"/>
    </row>
    <row r="20" spans="1:11" s="20" customFormat="1" ht="18" customHeight="1" x14ac:dyDescent="0.2">
      <c r="A20" s="178" t="s">
        <v>6</v>
      </c>
      <c r="B20" s="100"/>
      <c r="C20" s="228" t="s">
        <v>260</v>
      </c>
      <c r="D20" s="229"/>
      <c r="E20" s="120">
        <v>3</v>
      </c>
      <c r="F20" s="41" t="s">
        <v>68</v>
      </c>
      <c r="G20" s="29">
        <v>4.1900000000000004</v>
      </c>
      <c r="H20" s="29">
        <v>4.05</v>
      </c>
      <c r="I20" s="33"/>
      <c r="J20" s="189">
        <f>IF(I20&lt;3,0,IF(I20&lt;10,G20*I20,H20*I20))</f>
        <v>0</v>
      </c>
      <c r="K20" s="19"/>
    </row>
    <row r="21" spans="1:11" s="20" customFormat="1" ht="18" customHeight="1" x14ac:dyDescent="0.2">
      <c r="A21" s="4"/>
      <c r="B21" s="100" t="s">
        <v>218</v>
      </c>
      <c r="C21" s="217" t="s">
        <v>79</v>
      </c>
      <c r="D21" s="227"/>
      <c r="E21" s="119"/>
      <c r="F21" s="34"/>
      <c r="G21" s="31"/>
      <c r="H21" s="31"/>
      <c r="I21" s="30"/>
      <c r="J21" s="168"/>
      <c r="K21" s="19"/>
    </row>
    <row r="22" spans="1:11" s="20" customFormat="1" ht="18" customHeight="1" x14ac:dyDescent="0.2">
      <c r="A22" s="178" t="s">
        <v>6</v>
      </c>
      <c r="B22" s="100"/>
      <c r="C22" s="228" t="s">
        <v>261</v>
      </c>
      <c r="D22" s="229"/>
      <c r="E22" s="120">
        <v>3</v>
      </c>
      <c r="F22" s="28" t="s">
        <v>225</v>
      </c>
      <c r="G22" s="29">
        <v>8.4600000000000009</v>
      </c>
      <c r="H22" s="29">
        <v>8.19</v>
      </c>
      <c r="I22" s="33"/>
      <c r="J22" s="189">
        <f>IF(I22&lt;3,0,IF(I22&lt;10,G22*I22,H22*I22))</f>
        <v>0</v>
      </c>
      <c r="K22" s="19"/>
    </row>
    <row r="23" spans="1:11" s="20" customFormat="1" ht="18" customHeight="1" x14ac:dyDescent="0.2">
      <c r="A23" s="4"/>
      <c r="B23" s="73"/>
      <c r="C23" s="228" t="s">
        <v>69</v>
      </c>
      <c r="D23" s="229"/>
      <c r="E23" s="120">
        <v>3</v>
      </c>
      <c r="F23" s="28" t="s">
        <v>225</v>
      </c>
      <c r="G23" s="29">
        <v>8.4600000000000009</v>
      </c>
      <c r="H23" s="29">
        <v>8.19</v>
      </c>
      <c r="I23" s="33"/>
      <c r="J23" s="189">
        <f>IF(I23&lt;3,0,IF(I23&lt;10,G23*I23,H23*I23))</f>
        <v>0</v>
      </c>
      <c r="K23" s="19"/>
    </row>
    <row r="24" spans="1:11" s="20" customFormat="1" ht="18" customHeight="1" x14ac:dyDescent="0.2">
      <c r="A24" s="4"/>
      <c r="B24" s="100" t="s">
        <v>218</v>
      </c>
      <c r="C24" s="217" t="s">
        <v>70</v>
      </c>
      <c r="D24" s="227"/>
      <c r="E24" s="119"/>
      <c r="F24" s="34"/>
      <c r="G24" s="31"/>
      <c r="H24" s="31"/>
      <c r="I24" s="30"/>
      <c r="J24" s="168"/>
      <c r="K24" s="19"/>
    </row>
    <row r="25" spans="1:11" s="20" customFormat="1" ht="18" customHeight="1" x14ac:dyDescent="0.2">
      <c r="A25" s="4"/>
      <c r="B25" s="73"/>
      <c r="C25" s="228" t="s">
        <v>40</v>
      </c>
      <c r="D25" s="229"/>
      <c r="E25" s="120">
        <v>3</v>
      </c>
      <c r="F25" s="41" t="s">
        <v>226</v>
      </c>
      <c r="G25" s="29">
        <v>1.77</v>
      </c>
      <c r="H25" s="29">
        <v>1.71</v>
      </c>
      <c r="I25" s="33"/>
      <c r="J25" s="189">
        <f>IF(I25&lt;3,0,IF(I25&lt;10,G25*I25,H25*I25))</f>
        <v>0</v>
      </c>
      <c r="K25" s="19"/>
    </row>
    <row r="26" spans="1:11" s="20" customFormat="1" ht="18" customHeight="1" x14ac:dyDescent="0.2">
      <c r="A26" s="4"/>
      <c r="B26" s="73"/>
      <c r="C26" s="228" t="s">
        <v>41</v>
      </c>
      <c r="D26" s="229"/>
      <c r="E26" s="120">
        <v>3</v>
      </c>
      <c r="F26" s="41" t="s">
        <v>226</v>
      </c>
      <c r="G26" s="29">
        <v>1.77</v>
      </c>
      <c r="H26" s="29">
        <v>1.71</v>
      </c>
      <c r="I26" s="33"/>
      <c r="J26" s="189">
        <f>IF(I26&lt;3,0,IF(I26&lt;10,G26*I26,H26*I26))</f>
        <v>0</v>
      </c>
      <c r="K26" s="19"/>
    </row>
    <row r="27" spans="1:11" s="20" customFormat="1" ht="18" customHeight="1" x14ac:dyDescent="0.2">
      <c r="A27" s="4"/>
      <c r="B27" s="100" t="s">
        <v>218</v>
      </c>
      <c r="C27" s="217" t="s">
        <v>81</v>
      </c>
      <c r="D27" s="227"/>
      <c r="E27" s="119"/>
      <c r="F27" s="34"/>
      <c r="G27" s="31"/>
      <c r="H27" s="31"/>
      <c r="I27" s="30"/>
      <c r="J27" s="168"/>
      <c r="K27" s="19"/>
    </row>
    <row r="28" spans="1:11" s="20" customFormat="1" ht="18" customHeight="1" x14ac:dyDescent="0.2">
      <c r="A28" s="4"/>
      <c r="B28" s="73"/>
      <c r="C28" s="228" t="s">
        <v>12</v>
      </c>
      <c r="D28" s="229"/>
      <c r="E28" s="235" t="s">
        <v>86</v>
      </c>
      <c r="F28" s="28" t="s">
        <v>13</v>
      </c>
      <c r="G28" s="29">
        <v>10.6</v>
      </c>
      <c r="H28" s="29">
        <v>10.26</v>
      </c>
      <c r="I28" s="33"/>
      <c r="J28" s="189">
        <f>IF(I28&lt;10,G28*I28,H28*I28)</f>
        <v>0</v>
      </c>
      <c r="K28" s="19"/>
    </row>
    <row r="29" spans="1:11" s="20" customFormat="1" ht="18" customHeight="1" x14ac:dyDescent="0.2">
      <c r="A29" s="4"/>
      <c r="B29" s="72"/>
      <c r="C29" s="228" t="s">
        <v>42</v>
      </c>
      <c r="D29" s="229"/>
      <c r="E29" s="236"/>
      <c r="F29" s="28" t="s">
        <v>13</v>
      </c>
      <c r="G29" s="29">
        <v>10.6</v>
      </c>
      <c r="H29" s="29">
        <v>10.26</v>
      </c>
      <c r="I29" s="33"/>
      <c r="J29" s="189">
        <f>IF(I29&lt;10,G29*I29,H29*I29)</f>
        <v>0</v>
      </c>
      <c r="K29" s="19"/>
    </row>
    <row r="30" spans="1:11" s="20" customFormat="1" ht="18" customHeight="1" x14ac:dyDescent="0.2">
      <c r="A30" s="4"/>
      <c r="B30" s="73"/>
      <c r="C30" s="228" t="s">
        <v>14</v>
      </c>
      <c r="D30" s="229"/>
      <c r="E30" s="236"/>
      <c r="F30" s="28" t="s">
        <v>13</v>
      </c>
      <c r="G30" s="29">
        <v>10.6</v>
      </c>
      <c r="H30" s="29">
        <v>10.26</v>
      </c>
      <c r="I30" s="33"/>
      <c r="J30" s="189">
        <f>IF(I30&lt;10,G30*I30,H30*I30)</f>
        <v>0</v>
      </c>
      <c r="K30" s="19"/>
    </row>
    <row r="31" spans="1:11" s="20" customFormat="1" ht="18" customHeight="1" x14ac:dyDescent="0.2">
      <c r="A31" s="4"/>
      <c r="B31" s="73"/>
      <c r="C31" s="228" t="s">
        <v>15</v>
      </c>
      <c r="D31" s="229"/>
      <c r="E31" s="236"/>
      <c r="F31" s="28" t="s">
        <v>13</v>
      </c>
      <c r="G31" s="29">
        <v>10.6</v>
      </c>
      <c r="H31" s="29">
        <v>10.26</v>
      </c>
      <c r="I31" s="33"/>
      <c r="J31" s="189">
        <f>IF(I31&lt;10,G31*I31,H31*I31)</f>
        <v>0</v>
      </c>
      <c r="K31" s="19"/>
    </row>
    <row r="32" spans="1:11" s="20" customFormat="1" ht="18" customHeight="1" x14ac:dyDescent="0.2">
      <c r="A32" s="4"/>
      <c r="B32" s="74"/>
      <c r="C32" s="228" t="s">
        <v>71</v>
      </c>
      <c r="D32" s="229"/>
      <c r="E32" s="236"/>
      <c r="F32" s="28" t="s">
        <v>13</v>
      </c>
      <c r="G32" s="29">
        <v>10.6</v>
      </c>
      <c r="H32" s="29">
        <v>10.26</v>
      </c>
      <c r="I32" s="33"/>
      <c r="J32" s="189">
        <f>IF(I32&lt;10,G32*I32,H32*I32)</f>
        <v>0</v>
      </c>
      <c r="K32" s="19"/>
    </row>
    <row r="33" spans="1:11" s="20" customFormat="1" ht="18" customHeight="1" x14ac:dyDescent="0.2">
      <c r="A33" s="4"/>
      <c r="B33" s="100" t="s">
        <v>218</v>
      </c>
      <c r="C33" s="217" t="s">
        <v>304</v>
      </c>
      <c r="D33" s="227"/>
      <c r="E33" s="236"/>
      <c r="F33" s="28" t="s">
        <v>13</v>
      </c>
      <c r="G33" s="29">
        <v>10.32</v>
      </c>
      <c r="H33" s="29">
        <v>9.99</v>
      </c>
      <c r="I33" s="33"/>
      <c r="J33" s="189">
        <f t="shared" ref="J33:J34" si="0">IF(I33&lt;10,G33*I33,H33*I33)</f>
        <v>0</v>
      </c>
      <c r="K33" s="19"/>
    </row>
    <row r="34" spans="1:11" s="20" customFormat="1" ht="18" customHeight="1" x14ac:dyDescent="0.2">
      <c r="A34" s="4"/>
      <c r="B34" s="100"/>
      <c r="C34" s="217" t="s">
        <v>305</v>
      </c>
      <c r="D34" s="227"/>
      <c r="E34" s="237"/>
      <c r="F34" s="28" t="s">
        <v>72</v>
      </c>
      <c r="G34" s="29">
        <v>10.32</v>
      </c>
      <c r="H34" s="29">
        <v>9.99</v>
      </c>
      <c r="I34" s="33"/>
      <c r="J34" s="189">
        <f t="shared" si="0"/>
        <v>0</v>
      </c>
      <c r="K34" s="19"/>
    </row>
    <row r="35" spans="1:11" s="20" customFormat="1" ht="18" customHeight="1" x14ac:dyDescent="0.2">
      <c r="A35" s="4"/>
      <c r="B35" s="100" t="s">
        <v>218</v>
      </c>
      <c r="C35" s="217" t="s">
        <v>165</v>
      </c>
      <c r="D35" s="227"/>
      <c r="E35" s="118">
        <v>1</v>
      </c>
      <c r="F35" s="28" t="s">
        <v>39</v>
      </c>
      <c r="G35" s="29">
        <v>11.25</v>
      </c>
      <c r="H35" s="29">
        <v>10.89</v>
      </c>
      <c r="I35" s="33"/>
      <c r="J35" s="189">
        <f>IF(I35&lt;10,G35*I35,H35*I35)</f>
        <v>0</v>
      </c>
      <c r="K35" s="19"/>
    </row>
    <row r="36" spans="1:11" s="20" customFormat="1" ht="18" customHeight="1" x14ac:dyDescent="0.2">
      <c r="A36" s="4"/>
      <c r="B36" s="73"/>
      <c r="C36" s="169" t="s">
        <v>45</v>
      </c>
      <c r="D36" s="170"/>
      <c r="E36" s="124"/>
      <c r="F36" s="34"/>
      <c r="G36" s="31"/>
      <c r="H36" s="31"/>
      <c r="I36" s="30"/>
      <c r="J36" s="168"/>
      <c r="K36" s="19"/>
    </row>
    <row r="37" spans="1:11" s="20" customFormat="1" ht="18" customHeight="1" x14ac:dyDescent="0.2">
      <c r="A37" s="4"/>
      <c r="B37" s="75"/>
      <c r="C37" s="228" t="s">
        <v>40</v>
      </c>
      <c r="D37" s="229"/>
      <c r="E37" s="120">
        <v>3</v>
      </c>
      <c r="F37" s="28" t="s">
        <v>44</v>
      </c>
      <c r="G37" s="29">
        <v>1.81</v>
      </c>
      <c r="H37" s="29">
        <v>1.76</v>
      </c>
      <c r="I37" s="33"/>
      <c r="J37" s="189">
        <f>IF(I37&lt;3,0,IF(I37&lt;10,G37*I37,H37*I37))</f>
        <v>0</v>
      </c>
      <c r="K37" s="19"/>
    </row>
    <row r="38" spans="1:11" s="20" customFormat="1" ht="18" customHeight="1" x14ac:dyDescent="0.2">
      <c r="A38" s="4"/>
      <c r="B38" s="75"/>
      <c r="C38" s="228" t="s">
        <v>41</v>
      </c>
      <c r="D38" s="229"/>
      <c r="E38" s="120">
        <v>3</v>
      </c>
      <c r="F38" s="28" t="s">
        <v>44</v>
      </c>
      <c r="G38" s="29">
        <v>1.81</v>
      </c>
      <c r="H38" s="29">
        <v>1.76</v>
      </c>
      <c r="I38" s="33"/>
      <c r="J38" s="189">
        <f>IF(I38&lt;3,0,IF(I38&lt;10,G38*I38,H38*I38))</f>
        <v>0</v>
      </c>
      <c r="K38" s="19"/>
    </row>
    <row r="39" spans="1:11" s="20" customFormat="1" ht="18" customHeight="1" x14ac:dyDescent="0.2">
      <c r="A39" s="4"/>
      <c r="B39" s="75"/>
      <c r="C39" s="217" t="s">
        <v>166</v>
      </c>
      <c r="D39" s="227"/>
      <c r="E39" s="120">
        <v>3</v>
      </c>
      <c r="F39" s="28" t="s">
        <v>4</v>
      </c>
      <c r="G39" s="29">
        <v>5.3</v>
      </c>
      <c r="H39" s="29">
        <v>5.13</v>
      </c>
      <c r="I39" s="33"/>
      <c r="J39" s="189">
        <f>IF(I39&lt;3,0,IF(I39&lt;10,G39*I39,H39*I39))</f>
        <v>0</v>
      </c>
      <c r="K39" s="19"/>
    </row>
    <row r="40" spans="1:11" s="20" customFormat="1" ht="18" customHeight="1" x14ac:dyDescent="0.2">
      <c r="A40" s="4"/>
      <c r="B40" s="100" t="s">
        <v>218</v>
      </c>
      <c r="C40" s="217" t="s">
        <v>167</v>
      </c>
      <c r="D40" s="227"/>
      <c r="E40" s="120">
        <v>1</v>
      </c>
      <c r="F40" s="28" t="s">
        <v>73</v>
      </c>
      <c r="G40" s="29">
        <v>24.83</v>
      </c>
      <c r="H40" s="29">
        <v>24.03</v>
      </c>
      <c r="I40" s="33"/>
      <c r="J40" s="189">
        <f>IF(I40&lt;10,G40*I40,H40*I40)</f>
        <v>0</v>
      </c>
      <c r="K40" s="19"/>
    </row>
    <row r="41" spans="1:11" s="20" customFormat="1" ht="18" customHeight="1" x14ac:dyDescent="0.2">
      <c r="A41" s="4"/>
      <c r="B41" s="76"/>
      <c r="C41" s="217" t="s">
        <v>16</v>
      </c>
      <c r="D41" s="227"/>
      <c r="E41" s="124"/>
      <c r="F41" s="34"/>
      <c r="G41" s="31"/>
      <c r="H41" s="31"/>
      <c r="I41" s="30"/>
      <c r="J41" s="59"/>
      <c r="K41" s="19"/>
    </row>
    <row r="42" spans="1:11" s="20" customFormat="1" ht="18" customHeight="1" x14ac:dyDescent="0.2">
      <c r="A42" s="178" t="s">
        <v>6</v>
      </c>
      <c r="B42" s="100"/>
      <c r="C42" s="228" t="s">
        <v>262</v>
      </c>
      <c r="D42" s="229"/>
      <c r="E42" s="120">
        <v>3</v>
      </c>
      <c r="F42" s="41" t="s">
        <v>7</v>
      </c>
      <c r="G42" s="29">
        <v>2.93</v>
      </c>
      <c r="H42" s="29">
        <v>2.84</v>
      </c>
      <c r="I42" s="33"/>
      <c r="J42" s="189">
        <f t="shared" ref="J42:J49" si="1">IF(I42&lt;3,0,IF(I42&lt;10,G42*I42,H42*I42))</f>
        <v>0</v>
      </c>
      <c r="K42" s="19"/>
    </row>
    <row r="43" spans="1:11" s="20" customFormat="1" ht="18" customHeight="1" x14ac:dyDescent="0.2">
      <c r="A43" s="4"/>
      <c r="B43" s="73"/>
      <c r="C43" s="228" t="s">
        <v>256</v>
      </c>
      <c r="D43" s="229"/>
      <c r="E43" s="120">
        <v>3</v>
      </c>
      <c r="F43" s="41" t="s">
        <v>7</v>
      </c>
      <c r="G43" s="29">
        <v>2.93</v>
      </c>
      <c r="H43" s="29">
        <v>2.84</v>
      </c>
      <c r="I43" s="33"/>
      <c r="J43" s="189">
        <f t="shared" si="1"/>
        <v>0</v>
      </c>
      <c r="K43" s="19"/>
    </row>
    <row r="44" spans="1:11" s="20" customFormat="1" ht="18" customHeight="1" x14ac:dyDescent="0.2">
      <c r="A44" s="178" t="s">
        <v>6</v>
      </c>
      <c r="B44" s="100"/>
      <c r="C44" s="228" t="s">
        <v>263</v>
      </c>
      <c r="D44" s="229"/>
      <c r="E44" s="120">
        <v>3</v>
      </c>
      <c r="F44" s="41" t="s">
        <v>7</v>
      </c>
      <c r="G44" s="29">
        <v>2.93</v>
      </c>
      <c r="H44" s="29">
        <v>2.84</v>
      </c>
      <c r="I44" s="33"/>
      <c r="J44" s="189">
        <f t="shared" si="1"/>
        <v>0</v>
      </c>
      <c r="K44" s="19"/>
    </row>
    <row r="45" spans="1:11" s="20" customFormat="1" ht="18" customHeight="1" x14ac:dyDescent="0.2">
      <c r="A45" s="178" t="s">
        <v>6</v>
      </c>
      <c r="B45" s="100"/>
      <c r="C45" s="228" t="s">
        <v>264</v>
      </c>
      <c r="D45" s="229"/>
      <c r="E45" s="120">
        <v>3</v>
      </c>
      <c r="F45" s="41" t="s">
        <v>7</v>
      </c>
      <c r="G45" s="29">
        <v>2.93</v>
      </c>
      <c r="H45" s="29">
        <v>2.84</v>
      </c>
      <c r="I45" s="33"/>
      <c r="J45" s="189">
        <f t="shared" si="1"/>
        <v>0</v>
      </c>
      <c r="K45" s="19"/>
    </row>
    <row r="46" spans="1:11" s="20" customFormat="1" ht="18" customHeight="1" x14ac:dyDescent="0.2">
      <c r="A46" s="178" t="s">
        <v>6</v>
      </c>
      <c r="B46" s="100" t="s">
        <v>218</v>
      </c>
      <c r="C46" s="217" t="s">
        <v>295</v>
      </c>
      <c r="D46" s="227"/>
      <c r="E46" s="120">
        <v>3</v>
      </c>
      <c r="F46" s="28" t="s">
        <v>17</v>
      </c>
      <c r="G46" s="29">
        <v>7.72</v>
      </c>
      <c r="H46" s="29">
        <v>7.33</v>
      </c>
      <c r="I46" s="33"/>
      <c r="J46" s="189">
        <f t="shared" si="1"/>
        <v>0</v>
      </c>
      <c r="K46" s="19"/>
    </row>
    <row r="47" spans="1:11" s="20" customFormat="1" ht="18" customHeight="1" x14ac:dyDescent="0.2">
      <c r="A47" s="4"/>
      <c r="B47" s="100" t="s">
        <v>218</v>
      </c>
      <c r="C47" s="217" t="s">
        <v>199</v>
      </c>
      <c r="D47" s="227"/>
      <c r="E47" s="120">
        <v>3</v>
      </c>
      <c r="F47" s="28" t="s">
        <v>17</v>
      </c>
      <c r="G47" s="29">
        <v>8.32</v>
      </c>
      <c r="H47" s="29">
        <v>8.06</v>
      </c>
      <c r="I47" s="33"/>
      <c r="J47" s="189">
        <f t="shared" si="1"/>
        <v>0</v>
      </c>
      <c r="K47" s="19"/>
    </row>
    <row r="48" spans="1:11" s="20" customFormat="1" ht="18" customHeight="1" x14ac:dyDescent="0.2">
      <c r="A48" s="4"/>
      <c r="B48" s="100" t="s">
        <v>218</v>
      </c>
      <c r="C48" s="217" t="s">
        <v>198</v>
      </c>
      <c r="D48" s="227"/>
      <c r="E48" s="120">
        <v>3</v>
      </c>
      <c r="F48" s="28" t="s">
        <v>17</v>
      </c>
      <c r="G48" s="29">
        <v>10.51</v>
      </c>
      <c r="H48" s="29">
        <v>10.17</v>
      </c>
      <c r="I48" s="33"/>
      <c r="J48" s="189">
        <f t="shared" si="1"/>
        <v>0</v>
      </c>
      <c r="K48" s="19"/>
    </row>
    <row r="49" spans="1:11" s="20" customFormat="1" ht="18" customHeight="1" x14ac:dyDescent="0.2">
      <c r="A49" s="4"/>
      <c r="B49" s="100" t="s">
        <v>218</v>
      </c>
      <c r="C49" s="217" t="s">
        <v>168</v>
      </c>
      <c r="D49" s="227"/>
      <c r="E49" s="120">
        <v>3</v>
      </c>
      <c r="F49" s="28" t="s">
        <v>4</v>
      </c>
      <c r="G49" s="29">
        <v>8.6</v>
      </c>
      <c r="H49" s="29">
        <v>8</v>
      </c>
      <c r="I49" s="33"/>
      <c r="J49" s="189">
        <f t="shared" si="1"/>
        <v>0</v>
      </c>
      <c r="K49" s="19"/>
    </row>
    <row r="50" spans="1:11" s="20" customFormat="1" ht="18" customHeight="1" x14ac:dyDescent="0.2">
      <c r="A50" s="4"/>
      <c r="B50" s="100" t="s">
        <v>218</v>
      </c>
      <c r="C50" s="217" t="s">
        <v>169</v>
      </c>
      <c r="D50" s="227"/>
      <c r="E50" s="118">
        <v>1</v>
      </c>
      <c r="F50" s="28" t="s">
        <v>74</v>
      </c>
      <c r="G50" s="29">
        <v>19.95</v>
      </c>
      <c r="H50" s="29">
        <v>19.309999999999999</v>
      </c>
      <c r="I50" s="33"/>
      <c r="J50" s="189">
        <f>IF(I50&lt;10,G50*I50,H50*I50)</f>
        <v>0</v>
      </c>
      <c r="K50" s="19"/>
    </row>
    <row r="51" spans="1:11" s="20" customFormat="1" ht="18" customHeight="1" x14ac:dyDescent="0.2">
      <c r="A51" s="4"/>
      <c r="B51" s="100" t="s">
        <v>218</v>
      </c>
      <c r="C51" s="217" t="s">
        <v>170</v>
      </c>
      <c r="D51" s="227"/>
      <c r="E51" s="118">
        <v>1</v>
      </c>
      <c r="F51" s="28" t="s">
        <v>74</v>
      </c>
      <c r="G51" s="29">
        <v>19.95</v>
      </c>
      <c r="H51" s="29">
        <v>19.309999999999999</v>
      </c>
      <c r="I51" s="33"/>
      <c r="J51" s="189">
        <f>IF(I51&lt;10,G51*I51,H51*I51)</f>
        <v>0</v>
      </c>
      <c r="K51" s="19"/>
    </row>
    <row r="52" spans="1:11" s="20" customFormat="1" ht="18" customHeight="1" x14ac:dyDescent="0.2">
      <c r="A52" s="4"/>
      <c r="B52" s="100" t="s">
        <v>218</v>
      </c>
      <c r="C52" s="217" t="s">
        <v>171</v>
      </c>
      <c r="D52" s="227"/>
      <c r="E52" s="120">
        <v>3</v>
      </c>
      <c r="F52" s="28" t="s">
        <v>4</v>
      </c>
      <c r="G52" s="29">
        <v>8</v>
      </c>
      <c r="H52" s="29">
        <v>7.74</v>
      </c>
      <c r="I52" s="33"/>
      <c r="J52" s="189">
        <f>IF(I52&lt;3,0,IF(I52&lt;10,G52*I52,H52*I52))</f>
        <v>0</v>
      </c>
      <c r="K52" s="19"/>
    </row>
    <row r="53" spans="1:11" s="20" customFormat="1" ht="18" customHeight="1" x14ac:dyDescent="0.2">
      <c r="A53" s="4"/>
      <c r="B53" s="100" t="s">
        <v>218</v>
      </c>
      <c r="C53" s="217" t="s">
        <v>172</v>
      </c>
      <c r="D53" s="218"/>
      <c r="E53" s="118">
        <v>1</v>
      </c>
      <c r="F53" s="28" t="s">
        <v>4</v>
      </c>
      <c r="G53" s="29">
        <v>7.44</v>
      </c>
      <c r="H53" s="29">
        <v>7.2</v>
      </c>
      <c r="I53" s="33"/>
      <c r="J53" s="189">
        <f>IF(I53&lt;10,G53*I53,H53*I53)</f>
        <v>0</v>
      </c>
      <c r="K53" s="19"/>
    </row>
    <row r="54" spans="1:11" s="20" customFormat="1" ht="18" customHeight="1" x14ac:dyDescent="0.2">
      <c r="A54" s="4"/>
      <c r="B54" s="100" t="s">
        <v>218</v>
      </c>
      <c r="C54" s="217" t="s">
        <v>172</v>
      </c>
      <c r="D54" s="218"/>
      <c r="E54" s="118">
        <v>1</v>
      </c>
      <c r="F54" s="28" t="s">
        <v>18</v>
      </c>
      <c r="G54" s="29">
        <v>13.35</v>
      </c>
      <c r="H54" s="29">
        <v>12.92</v>
      </c>
      <c r="I54" s="33"/>
      <c r="J54" s="189">
        <f>IF(I54&lt;10,G54*I54,H54*I54)</f>
        <v>0</v>
      </c>
      <c r="K54" s="19"/>
    </row>
    <row r="55" spans="1:11" s="20" customFormat="1" ht="18" customHeight="1" x14ac:dyDescent="0.2">
      <c r="A55" s="4"/>
      <c r="B55" s="100" t="s">
        <v>218</v>
      </c>
      <c r="C55" s="217" t="s">
        <v>80</v>
      </c>
      <c r="D55" s="227"/>
      <c r="E55" s="119"/>
      <c r="F55" s="34"/>
      <c r="G55" s="31"/>
      <c r="H55" s="31"/>
      <c r="I55" s="30"/>
      <c r="J55" s="59"/>
      <c r="K55" s="19"/>
    </row>
    <row r="56" spans="1:11" s="20" customFormat="1" ht="18" customHeight="1" x14ac:dyDescent="0.2">
      <c r="A56" s="4"/>
      <c r="B56" s="100" t="s">
        <v>218</v>
      </c>
      <c r="C56" s="228" t="s">
        <v>75</v>
      </c>
      <c r="D56" s="229"/>
      <c r="E56" s="235" t="s">
        <v>164</v>
      </c>
      <c r="F56" s="28" t="s">
        <v>13</v>
      </c>
      <c r="G56" s="29">
        <v>7.25</v>
      </c>
      <c r="H56" s="29">
        <v>7.02</v>
      </c>
      <c r="I56" s="33"/>
      <c r="J56" s="189">
        <f t="shared" ref="J56:J61" si="2">IF(I56&lt;10,G56*I56,H56*I56)</f>
        <v>0</v>
      </c>
      <c r="K56" s="19"/>
    </row>
    <row r="57" spans="1:11" s="20" customFormat="1" ht="18" customHeight="1" x14ac:dyDescent="0.2">
      <c r="A57" s="4"/>
      <c r="B57" s="100" t="s">
        <v>218</v>
      </c>
      <c r="C57" s="228" t="s">
        <v>76</v>
      </c>
      <c r="D57" s="229"/>
      <c r="E57" s="236"/>
      <c r="F57" s="28" t="s">
        <v>13</v>
      </c>
      <c r="G57" s="29">
        <v>7.25</v>
      </c>
      <c r="H57" s="29">
        <v>7.02</v>
      </c>
      <c r="I57" s="33"/>
      <c r="J57" s="189">
        <f t="shared" si="2"/>
        <v>0</v>
      </c>
      <c r="K57" s="19"/>
    </row>
    <row r="58" spans="1:11" s="20" customFormat="1" ht="18" customHeight="1" x14ac:dyDescent="0.2">
      <c r="A58" s="4"/>
      <c r="B58" s="100" t="s">
        <v>218</v>
      </c>
      <c r="C58" s="228" t="s">
        <v>77</v>
      </c>
      <c r="D58" s="229"/>
      <c r="E58" s="236"/>
      <c r="F58" s="28" t="s">
        <v>13</v>
      </c>
      <c r="G58" s="29">
        <v>7.25</v>
      </c>
      <c r="H58" s="29">
        <v>7.02</v>
      </c>
      <c r="I58" s="33"/>
      <c r="J58" s="189">
        <f t="shared" si="2"/>
        <v>0</v>
      </c>
      <c r="K58" s="19"/>
    </row>
    <row r="59" spans="1:11" s="20" customFormat="1" ht="18" customHeight="1" x14ac:dyDescent="0.2">
      <c r="A59" s="4"/>
      <c r="B59" s="100" t="s">
        <v>218</v>
      </c>
      <c r="C59" s="228" t="s">
        <v>194</v>
      </c>
      <c r="D59" s="229"/>
      <c r="E59" s="236"/>
      <c r="F59" s="28" t="s">
        <v>13</v>
      </c>
      <c r="G59" s="29">
        <v>7.72</v>
      </c>
      <c r="H59" s="29">
        <v>7.47</v>
      </c>
      <c r="I59" s="33"/>
      <c r="J59" s="189">
        <f t="shared" si="2"/>
        <v>0</v>
      </c>
      <c r="K59" s="19"/>
    </row>
    <row r="60" spans="1:11" s="20" customFormat="1" ht="18" customHeight="1" x14ac:dyDescent="0.2">
      <c r="A60" s="4"/>
      <c r="B60" s="74"/>
      <c r="C60" s="228" t="s">
        <v>195</v>
      </c>
      <c r="D60" s="229"/>
      <c r="E60" s="236"/>
      <c r="F60" s="28" t="s">
        <v>13</v>
      </c>
      <c r="G60" s="29">
        <v>6.7</v>
      </c>
      <c r="H60" s="29">
        <v>6.48</v>
      </c>
      <c r="I60" s="33"/>
      <c r="J60" s="189">
        <f t="shared" si="2"/>
        <v>0</v>
      </c>
      <c r="K60" s="19"/>
    </row>
    <row r="61" spans="1:11" s="20" customFormat="1" ht="21.75" customHeight="1" x14ac:dyDescent="0.2">
      <c r="A61" s="4"/>
      <c r="B61" s="100" t="s">
        <v>218</v>
      </c>
      <c r="C61" s="217" t="s">
        <v>19</v>
      </c>
      <c r="D61" s="227"/>
      <c r="E61" s="237"/>
      <c r="F61" s="28" t="s">
        <v>13</v>
      </c>
      <c r="G61" s="29">
        <v>6.79</v>
      </c>
      <c r="H61" s="29">
        <v>6.57</v>
      </c>
      <c r="I61" s="33"/>
      <c r="J61" s="189">
        <f t="shared" si="2"/>
        <v>0</v>
      </c>
      <c r="K61" s="19"/>
    </row>
    <row r="62" spans="1:11" s="20" customFormat="1" ht="18" customHeight="1" thickBot="1" x14ac:dyDescent="0.25">
      <c r="A62" s="4"/>
      <c r="B62" s="100" t="s">
        <v>218</v>
      </c>
      <c r="C62" s="215" t="s">
        <v>21</v>
      </c>
      <c r="D62" s="216"/>
      <c r="E62" s="121">
        <v>3</v>
      </c>
      <c r="F62" s="55" t="s">
        <v>22</v>
      </c>
      <c r="G62" s="53">
        <v>6.05</v>
      </c>
      <c r="H62" s="53">
        <v>5.85</v>
      </c>
      <c r="I62" s="63"/>
      <c r="J62" s="191">
        <f>IF(I62&lt;3,0,IF(I62&lt;10,G62*I62,H62*I62))</f>
        <v>0</v>
      </c>
      <c r="K62" s="19"/>
    </row>
    <row r="63" spans="1:11" ht="17.25" customHeight="1" x14ac:dyDescent="0.2">
      <c r="A63" s="4"/>
      <c r="C63" s="20"/>
      <c r="D63" s="20"/>
      <c r="E63" s="20"/>
      <c r="F63" s="20"/>
      <c r="G63" s="214" t="s">
        <v>345</v>
      </c>
      <c r="H63" s="214"/>
      <c r="I63" s="214"/>
      <c r="J63" s="211">
        <f>SUM(J14:J62)</f>
        <v>0</v>
      </c>
    </row>
    <row r="64" spans="1:11" ht="17.25" customHeight="1" x14ac:dyDescent="0.2"/>
    <row r="65" spans="1:11" ht="24" customHeight="1" x14ac:dyDescent="0.2">
      <c r="A65" s="289" t="s">
        <v>23</v>
      </c>
      <c r="B65" s="289"/>
      <c r="C65" s="289"/>
      <c r="D65" s="289"/>
      <c r="E65" s="289"/>
      <c r="F65" s="289"/>
      <c r="G65" s="289"/>
      <c r="H65" s="289"/>
      <c r="I65" s="289"/>
      <c r="J65" s="289"/>
    </row>
    <row r="66" spans="1:11" s="20" customFormat="1" ht="17.25" customHeight="1" thickBot="1" x14ac:dyDescent="0.25">
      <c r="A66" s="8"/>
      <c r="B66" s="72"/>
      <c r="C66" s="1" t="s">
        <v>192</v>
      </c>
      <c r="D66" s="1"/>
      <c r="E66" s="1"/>
      <c r="F66" s="1"/>
      <c r="G66" s="1"/>
      <c r="H66" s="1"/>
      <c r="I66" s="1"/>
      <c r="J66" s="1"/>
      <c r="K66" s="19"/>
    </row>
    <row r="67" spans="1:11" s="20" customFormat="1" ht="22.5" customHeight="1" thickBot="1" x14ac:dyDescent="0.25">
      <c r="A67" s="8"/>
      <c r="B67" s="72"/>
      <c r="C67" s="171"/>
      <c r="D67" s="172"/>
      <c r="E67" s="67" t="s">
        <v>224</v>
      </c>
      <c r="F67" s="68" t="s">
        <v>66</v>
      </c>
      <c r="G67" s="66" t="s">
        <v>211</v>
      </c>
      <c r="H67" s="66" t="s">
        <v>212</v>
      </c>
      <c r="I67" s="68" t="s">
        <v>2</v>
      </c>
      <c r="J67" s="69" t="s">
        <v>3</v>
      </c>
      <c r="K67" s="19"/>
    </row>
    <row r="68" spans="1:11" s="20" customFormat="1" ht="17.25" customHeight="1" x14ac:dyDescent="0.2">
      <c r="A68" s="8"/>
      <c r="B68" s="100" t="s">
        <v>218</v>
      </c>
      <c r="C68" s="219" t="s">
        <v>296</v>
      </c>
      <c r="D68" s="220" t="s">
        <v>281</v>
      </c>
      <c r="E68" s="123">
        <v>3</v>
      </c>
      <c r="F68" s="180" t="s">
        <v>7</v>
      </c>
      <c r="G68" s="181">
        <v>3.16</v>
      </c>
      <c r="H68" s="181">
        <v>3.06</v>
      </c>
      <c r="I68" s="64"/>
      <c r="J68" s="188">
        <f t="shared" ref="J68:J78" si="3">IF(I68&lt;3,0,IF(I68&lt;10,G68*I68,H68*I68))</f>
        <v>0</v>
      </c>
      <c r="K68" s="19"/>
    </row>
    <row r="69" spans="1:11" s="20" customFormat="1" ht="17.25" customHeight="1" x14ac:dyDescent="0.2">
      <c r="A69" s="8"/>
      <c r="B69" s="100" t="s">
        <v>218</v>
      </c>
      <c r="C69" s="217" t="s">
        <v>297</v>
      </c>
      <c r="D69" s="218" t="s">
        <v>282</v>
      </c>
      <c r="E69" s="120">
        <v>3</v>
      </c>
      <c r="F69" s="182" t="s">
        <v>7</v>
      </c>
      <c r="G69" s="183">
        <v>3.16</v>
      </c>
      <c r="H69" s="183">
        <v>3.06</v>
      </c>
      <c r="I69" s="33"/>
      <c r="J69" s="189">
        <f t="shared" si="3"/>
        <v>0</v>
      </c>
      <c r="K69" s="19"/>
    </row>
    <row r="70" spans="1:11" s="20" customFormat="1" ht="17.25" customHeight="1" x14ac:dyDescent="0.2">
      <c r="A70" s="8"/>
      <c r="B70" s="100" t="s">
        <v>218</v>
      </c>
      <c r="C70" s="217" t="s">
        <v>283</v>
      </c>
      <c r="D70" s="218" t="s">
        <v>283</v>
      </c>
      <c r="E70" s="120">
        <v>3</v>
      </c>
      <c r="F70" s="182" t="s">
        <v>7</v>
      </c>
      <c r="G70" s="183">
        <v>3.16</v>
      </c>
      <c r="H70" s="183">
        <v>3.06</v>
      </c>
      <c r="I70" s="33"/>
      <c r="J70" s="189">
        <f t="shared" si="3"/>
        <v>0</v>
      </c>
      <c r="K70" s="19"/>
    </row>
    <row r="71" spans="1:11" s="20" customFormat="1" ht="17.25" customHeight="1" x14ac:dyDescent="0.2">
      <c r="A71" s="8"/>
      <c r="B71" s="100" t="s">
        <v>218</v>
      </c>
      <c r="C71" s="217" t="s">
        <v>292</v>
      </c>
      <c r="D71" s="218" t="s">
        <v>284</v>
      </c>
      <c r="E71" s="120">
        <v>3</v>
      </c>
      <c r="F71" s="182" t="s">
        <v>7</v>
      </c>
      <c r="G71" s="183">
        <v>3.16</v>
      </c>
      <c r="H71" s="183">
        <v>3.06</v>
      </c>
      <c r="I71" s="33"/>
      <c r="J71" s="189">
        <f t="shared" si="3"/>
        <v>0</v>
      </c>
      <c r="K71" s="19"/>
    </row>
    <row r="72" spans="1:11" s="20" customFormat="1" ht="17.25" customHeight="1" x14ac:dyDescent="0.2">
      <c r="A72" s="8"/>
      <c r="B72" s="100" t="s">
        <v>218</v>
      </c>
      <c r="C72" s="217" t="s">
        <v>298</v>
      </c>
      <c r="D72" s="218" t="s">
        <v>285</v>
      </c>
      <c r="E72" s="120">
        <v>3</v>
      </c>
      <c r="F72" s="182" t="s">
        <v>7</v>
      </c>
      <c r="G72" s="183">
        <v>3.16</v>
      </c>
      <c r="H72" s="183">
        <v>3.06</v>
      </c>
      <c r="I72" s="33"/>
      <c r="J72" s="189">
        <f t="shared" si="3"/>
        <v>0</v>
      </c>
      <c r="K72" s="19"/>
    </row>
    <row r="73" spans="1:11" s="20" customFormat="1" ht="17.25" customHeight="1" x14ac:dyDescent="0.2">
      <c r="A73" s="8"/>
      <c r="B73" s="100" t="s">
        <v>218</v>
      </c>
      <c r="C73" s="217" t="s">
        <v>299</v>
      </c>
      <c r="D73" s="218" t="s">
        <v>286</v>
      </c>
      <c r="E73" s="120">
        <v>3</v>
      </c>
      <c r="F73" s="182" t="s">
        <v>7</v>
      </c>
      <c r="G73" s="183">
        <v>3.16</v>
      </c>
      <c r="H73" s="183">
        <v>3.06</v>
      </c>
      <c r="I73" s="33"/>
      <c r="J73" s="189">
        <f t="shared" si="3"/>
        <v>0</v>
      </c>
      <c r="K73" s="19"/>
    </row>
    <row r="74" spans="1:11" s="20" customFormat="1" ht="17.25" customHeight="1" x14ac:dyDescent="0.2">
      <c r="A74" s="8"/>
      <c r="B74" s="100" t="s">
        <v>218</v>
      </c>
      <c r="C74" s="217" t="s">
        <v>300</v>
      </c>
      <c r="D74" s="218" t="s">
        <v>287</v>
      </c>
      <c r="E74" s="120">
        <v>3</v>
      </c>
      <c r="F74" s="182" t="s">
        <v>7</v>
      </c>
      <c r="G74" s="183">
        <v>3.16</v>
      </c>
      <c r="H74" s="183">
        <v>3.06</v>
      </c>
      <c r="I74" s="33"/>
      <c r="J74" s="189">
        <f t="shared" si="3"/>
        <v>0</v>
      </c>
      <c r="K74" s="19"/>
    </row>
    <row r="75" spans="1:11" s="20" customFormat="1" ht="17.25" customHeight="1" x14ac:dyDescent="0.2">
      <c r="A75" s="8"/>
      <c r="B75" s="100" t="s">
        <v>218</v>
      </c>
      <c r="C75" s="217" t="s">
        <v>301</v>
      </c>
      <c r="D75" s="218" t="s">
        <v>288</v>
      </c>
      <c r="E75" s="120">
        <v>3</v>
      </c>
      <c r="F75" s="182" t="s">
        <v>7</v>
      </c>
      <c r="G75" s="183">
        <v>5.35</v>
      </c>
      <c r="H75" s="183">
        <v>5.18</v>
      </c>
      <c r="I75" s="33"/>
      <c r="J75" s="189">
        <f t="shared" si="3"/>
        <v>0</v>
      </c>
      <c r="K75" s="19"/>
    </row>
    <row r="76" spans="1:11" s="20" customFormat="1" ht="17.25" customHeight="1" x14ac:dyDescent="0.2">
      <c r="A76" s="8"/>
      <c r="B76" s="100" t="s">
        <v>218</v>
      </c>
      <c r="C76" s="217" t="s">
        <v>302</v>
      </c>
      <c r="D76" s="218" t="s">
        <v>289</v>
      </c>
      <c r="E76" s="120">
        <v>3</v>
      </c>
      <c r="F76" s="182" t="s">
        <v>7</v>
      </c>
      <c r="G76" s="183">
        <v>3.16</v>
      </c>
      <c r="H76" s="183">
        <v>3.06</v>
      </c>
      <c r="I76" s="33"/>
      <c r="J76" s="189">
        <f t="shared" si="3"/>
        <v>0</v>
      </c>
      <c r="K76" s="19"/>
    </row>
    <row r="77" spans="1:11" s="20" customFormat="1" ht="17.25" customHeight="1" x14ac:dyDescent="0.2">
      <c r="A77" s="8"/>
      <c r="B77" s="100" t="s">
        <v>218</v>
      </c>
      <c r="C77" s="217" t="s">
        <v>303</v>
      </c>
      <c r="D77" s="218" t="s">
        <v>290</v>
      </c>
      <c r="E77" s="120">
        <v>3</v>
      </c>
      <c r="F77" s="182" t="s">
        <v>7</v>
      </c>
      <c r="G77" s="183">
        <v>3.16</v>
      </c>
      <c r="H77" s="183">
        <v>3.06</v>
      </c>
      <c r="I77" s="33"/>
      <c r="J77" s="189">
        <f t="shared" si="3"/>
        <v>0</v>
      </c>
      <c r="K77" s="19"/>
    </row>
    <row r="78" spans="1:11" s="20" customFormat="1" ht="17.25" customHeight="1" thickBot="1" x14ac:dyDescent="0.25">
      <c r="A78" s="8"/>
      <c r="B78" s="100" t="s">
        <v>218</v>
      </c>
      <c r="C78" s="215" t="s">
        <v>291</v>
      </c>
      <c r="D78" s="216" t="s">
        <v>291</v>
      </c>
      <c r="E78" s="121">
        <v>3</v>
      </c>
      <c r="F78" s="184" t="s">
        <v>7</v>
      </c>
      <c r="G78" s="185">
        <v>3.16</v>
      </c>
      <c r="H78" s="185">
        <v>3.06</v>
      </c>
      <c r="I78" s="63"/>
      <c r="J78" s="191">
        <f t="shared" si="3"/>
        <v>0</v>
      </c>
      <c r="K78" s="19"/>
    </row>
    <row r="79" spans="1:11" s="20" customFormat="1" ht="17.25" customHeight="1" x14ac:dyDescent="0.2">
      <c r="A79" s="73"/>
      <c r="B79" s="100"/>
      <c r="C79" s="101"/>
      <c r="H79" s="214" t="s">
        <v>344</v>
      </c>
      <c r="I79" s="214"/>
      <c r="J79" s="211">
        <f>SUM(J68:J78)</f>
        <v>0</v>
      </c>
      <c r="K79" s="19"/>
    </row>
    <row r="80" spans="1:11" s="20" customFormat="1" ht="18" customHeight="1" x14ac:dyDescent="0.2">
      <c r="A80" s="19"/>
      <c r="B80" s="74"/>
      <c r="C80" s="84"/>
      <c r="D80" s="232"/>
      <c r="E80" s="232"/>
      <c r="F80" s="232"/>
      <c r="G80" s="232"/>
      <c r="H80" s="232"/>
      <c r="I80" s="232"/>
      <c r="J80" s="232"/>
      <c r="K80" s="19"/>
    </row>
    <row r="81" spans="1:11" ht="30.75" customHeight="1" x14ac:dyDescent="0.2">
      <c r="A81" s="289" t="s">
        <v>1</v>
      </c>
      <c r="B81" s="289"/>
      <c r="C81" s="289"/>
      <c r="D81" s="289"/>
      <c r="E81" s="289"/>
      <c r="F81" s="289"/>
      <c r="G81" s="289"/>
      <c r="H81" s="289"/>
      <c r="I81" s="289"/>
      <c r="J81" s="289"/>
    </row>
    <row r="82" spans="1:11" ht="8.25" customHeight="1" thickBot="1" x14ac:dyDescent="0.25">
      <c r="C82" s="200"/>
      <c r="D82" s="18"/>
      <c r="E82" s="18"/>
      <c r="F82" s="18"/>
      <c r="G82" s="18"/>
      <c r="H82" s="18"/>
      <c r="I82" s="18"/>
      <c r="J82" s="44"/>
      <c r="K82" s="44" t="s">
        <v>6</v>
      </c>
    </row>
    <row r="83" spans="1:11" ht="25.5" customHeight="1" thickBot="1" x14ac:dyDescent="0.25">
      <c r="A83" s="36"/>
      <c r="B83" s="36"/>
      <c r="C83" s="233" t="s">
        <v>192</v>
      </c>
      <c r="D83" s="234"/>
      <c r="E83" s="67" t="s">
        <v>224</v>
      </c>
      <c r="F83" s="68" t="s">
        <v>66</v>
      </c>
      <c r="G83" s="66" t="s">
        <v>211</v>
      </c>
      <c r="H83" s="66" t="s">
        <v>212</v>
      </c>
      <c r="I83" s="68" t="s">
        <v>2</v>
      </c>
      <c r="J83" s="69" t="s">
        <v>3</v>
      </c>
    </row>
    <row r="84" spans="1:11" ht="18" customHeight="1" x14ac:dyDescent="0.2">
      <c r="A84" s="36"/>
      <c r="B84" s="74"/>
      <c r="C84" s="230" t="s">
        <v>267</v>
      </c>
      <c r="D84" s="231"/>
      <c r="E84" s="123">
        <v>3</v>
      </c>
      <c r="F84" s="54" t="s">
        <v>7</v>
      </c>
      <c r="G84" s="51">
        <v>3.02</v>
      </c>
      <c r="H84" s="51">
        <v>2.93</v>
      </c>
      <c r="I84" s="33"/>
      <c r="J84" s="188">
        <f t="shared" ref="J84:J130" si="4">IF(I84&lt;3,0,IF(I84&lt;10,G84*I84,H84*I84))</f>
        <v>0</v>
      </c>
    </row>
    <row r="85" spans="1:11" ht="18" customHeight="1" x14ac:dyDescent="0.2">
      <c r="A85" s="178" t="s">
        <v>6</v>
      </c>
      <c r="B85" s="100"/>
      <c r="C85" s="223" t="s">
        <v>273</v>
      </c>
      <c r="D85" s="224"/>
      <c r="E85" s="120">
        <v>3</v>
      </c>
      <c r="F85" s="120" t="s">
        <v>7</v>
      </c>
      <c r="G85" s="120">
        <v>3.02</v>
      </c>
      <c r="H85" s="120">
        <v>2.93</v>
      </c>
      <c r="I85" s="33"/>
      <c r="J85" s="189">
        <f t="shared" si="4"/>
        <v>0</v>
      </c>
    </row>
    <row r="86" spans="1:11" ht="18" customHeight="1" x14ac:dyDescent="0.2">
      <c r="A86" s="36"/>
      <c r="B86" s="100"/>
      <c r="C86" s="223" t="s">
        <v>87</v>
      </c>
      <c r="D86" s="224"/>
      <c r="E86" s="120">
        <v>3</v>
      </c>
      <c r="F86" s="120" t="s">
        <v>10</v>
      </c>
      <c r="G86" s="120">
        <v>6.23</v>
      </c>
      <c r="H86" s="120">
        <v>6.03</v>
      </c>
      <c r="I86" s="33"/>
      <c r="J86" s="189">
        <f t="shared" si="4"/>
        <v>0</v>
      </c>
    </row>
    <row r="87" spans="1:11" ht="18" customHeight="1" x14ac:dyDescent="0.2">
      <c r="A87" s="36"/>
      <c r="B87" s="100" t="s">
        <v>218</v>
      </c>
      <c r="C87" s="217" t="s">
        <v>88</v>
      </c>
      <c r="D87" s="218"/>
      <c r="E87" s="120">
        <v>3</v>
      </c>
      <c r="F87" s="120" t="s">
        <v>10</v>
      </c>
      <c r="G87" s="120">
        <v>6.23</v>
      </c>
      <c r="H87" s="120">
        <v>6.03</v>
      </c>
      <c r="I87" s="33"/>
      <c r="J87" s="189">
        <f t="shared" si="4"/>
        <v>0</v>
      </c>
    </row>
    <row r="88" spans="1:11" ht="18" customHeight="1" x14ac:dyDescent="0.2">
      <c r="A88" s="178" t="s">
        <v>6</v>
      </c>
      <c r="B88" s="100"/>
      <c r="C88" s="223" t="s">
        <v>278</v>
      </c>
      <c r="D88" s="224"/>
      <c r="E88" s="120">
        <v>3</v>
      </c>
      <c r="F88" s="120" t="s">
        <v>10</v>
      </c>
      <c r="G88" s="212">
        <v>7.1</v>
      </c>
      <c r="H88" s="212">
        <v>6.8</v>
      </c>
      <c r="I88" s="33"/>
      <c r="J88" s="189">
        <f t="shared" si="4"/>
        <v>0</v>
      </c>
    </row>
    <row r="89" spans="1:11" ht="18" customHeight="1" x14ac:dyDescent="0.2">
      <c r="A89" s="36"/>
      <c r="B89" s="100" t="s">
        <v>218</v>
      </c>
      <c r="C89" s="221" t="s">
        <v>50</v>
      </c>
      <c r="D89" s="222"/>
      <c r="E89" s="120">
        <v>3</v>
      </c>
      <c r="F89" s="120" t="s">
        <v>7</v>
      </c>
      <c r="G89" s="120">
        <v>3.02</v>
      </c>
      <c r="H89" s="120">
        <v>2.93</v>
      </c>
      <c r="I89" s="33"/>
      <c r="J89" s="189">
        <f t="shared" si="4"/>
        <v>0</v>
      </c>
    </row>
    <row r="90" spans="1:11" ht="18" customHeight="1" x14ac:dyDescent="0.2">
      <c r="A90" s="36"/>
      <c r="B90" s="100" t="s">
        <v>218</v>
      </c>
      <c r="C90" s="221" t="s">
        <v>99</v>
      </c>
      <c r="D90" s="222"/>
      <c r="E90" s="120">
        <v>3</v>
      </c>
      <c r="F90" s="120" t="s">
        <v>7</v>
      </c>
      <c r="G90" s="120">
        <v>3.02</v>
      </c>
      <c r="H90" s="120">
        <v>2.93</v>
      </c>
      <c r="I90" s="33"/>
      <c r="J90" s="189">
        <f t="shared" si="4"/>
        <v>0</v>
      </c>
    </row>
    <row r="91" spans="1:11" ht="22.5" customHeight="1" x14ac:dyDescent="0.2">
      <c r="A91" s="178" t="s">
        <v>6</v>
      </c>
      <c r="B91" s="100"/>
      <c r="C91" s="223" t="s">
        <v>274</v>
      </c>
      <c r="D91" s="224"/>
      <c r="E91" s="120">
        <v>3</v>
      </c>
      <c r="F91" s="120" t="s">
        <v>7</v>
      </c>
      <c r="G91" s="120">
        <v>3.02</v>
      </c>
      <c r="H91" s="120">
        <v>2.93</v>
      </c>
      <c r="I91" s="33"/>
      <c r="J91" s="189">
        <f t="shared" si="4"/>
        <v>0</v>
      </c>
    </row>
    <row r="92" spans="1:11" ht="18" customHeight="1" x14ac:dyDescent="0.2">
      <c r="A92" s="36"/>
      <c r="B92" s="100" t="s">
        <v>218</v>
      </c>
      <c r="C92" s="221" t="s">
        <v>213</v>
      </c>
      <c r="D92" s="222"/>
      <c r="E92" s="120">
        <v>3</v>
      </c>
      <c r="F92" s="28" t="s">
        <v>7</v>
      </c>
      <c r="G92" s="120">
        <v>3.02</v>
      </c>
      <c r="H92" s="120">
        <v>2.93</v>
      </c>
      <c r="I92" s="33"/>
      <c r="J92" s="189">
        <f t="shared" si="4"/>
        <v>0</v>
      </c>
    </row>
    <row r="93" spans="1:11" ht="18" customHeight="1" x14ac:dyDescent="0.2">
      <c r="A93" s="36"/>
      <c r="B93" s="73"/>
      <c r="C93" s="221" t="s">
        <v>46</v>
      </c>
      <c r="D93" s="222"/>
      <c r="E93" s="120">
        <v>3</v>
      </c>
      <c r="F93" s="28" t="s">
        <v>7</v>
      </c>
      <c r="G93" s="120">
        <v>3.02</v>
      </c>
      <c r="H93" s="120">
        <v>2.93</v>
      </c>
      <c r="I93" s="33"/>
      <c r="J93" s="189">
        <f t="shared" si="4"/>
        <v>0</v>
      </c>
    </row>
    <row r="94" spans="1:11" ht="18" customHeight="1" x14ac:dyDescent="0.2">
      <c r="A94" s="36"/>
      <c r="B94" s="100"/>
      <c r="C94" s="221" t="s">
        <v>56</v>
      </c>
      <c r="D94" s="222"/>
      <c r="E94" s="120">
        <v>3</v>
      </c>
      <c r="F94" s="28" t="s">
        <v>7</v>
      </c>
      <c r="G94" s="120">
        <v>3.02</v>
      </c>
      <c r="H94" s="120">
        <v>2.93</v>
      </c>
      <c r="I94" s="33"/>
      <c r="J94" s="189">
        <f t="shared" si="4"/>
        <v>0</v>
      </c>
    </row>
    <row r="95" spans="1:11" ht="18" customHeight="1" x14ac:dyDescent="0.2">
      <c r="A95" s="178" t="s">
        <v>6</v>
      </c>
      <c r="B95" s="100"/>
      <c r="C95" s="223" t="s">
        <v>275</v>
      </c>
      <c r="D95" s="224"/>
      <c r="E95" s="120">
        <v>3</v>
      </c>
      <c r="F95" s="28" t="s">
        <v>7</v>
      </c>
      <c r="G95" s="120">
        <v>3.02</v>
      </c>
      <c r="H95" s="120">
        <v>2.93</v>
      </c>
      <c r="I95" s="33"/>
      <c r="J95" s="189">
        <f t="shared" si="4"/>
        <v>0</v>
      </c>
    </row>
    <row r="96" spans="1:11" ht="18" customHeight="1" x14ac:dyDescent="0.2">
      <c r="A96" s="36"/>
      <c r="B96" s="100"/>
      <c r="C96" s="221" t="s">
        <v>51</v>
      </c>
      <c r="D96" s="222"/>
      <c r="E96" s="120">
        <v>3</v>
      </c>
      <c r="F96" s="28" t="s">
        <v>9</v>
      </c>
      <c r="G96" s="120">
        <v>3.02</v>
      </c>
      <c r="H96" s="120">
        <v>2.93</v>
      </c>
      <c r="I96" s="33"/>
      <c r="J96" s="189">
        <f t="shared" si="4"/>
        <v>0</v>
      </c>
    </row>
    <row r="97" spans="1:10" ht="18" customHeight="1" x14ac:dyDescent="0.2">
      <c r="A97" s="36"/>
      <c r="B97" s="100" t="s">
        <v>218</v>
      </c>
      <c r="C97" s="221" t="s">
        <v>98</v>
      </c>
      <c r="D97" s="222"/>
      <c r="E97" s="120">
        <v>3</v>
      </c>
      <c r="F97" s="28" t="s">
        <v>7</v>
      </c>
      <c r="G97" s="120">
        <v>3.02</v>
      </c>
      <c r="H97" s="120">
        <v>2.93</v>
      </c>
      <c r="I97" s="33"/>
      <c r="J97" s="189">
        <f t="shared" si="4"/>
        <v>0</v>
      </c>
    </row>
    <row r="98" spans="1:10" ht="18" customHeight="1" x14ac:dyDescent="0.2">
      <c r="A98" s="36"/>
      <c r="B98" s="100" t="s">
        <v>218</v>
      </c>
      <c r="C98" s="221" t="s">
        <v>52</v>
      </c>
      <c r="D98" s="222"/>
      <c r="E98" s="120">
        <v>3</v>
      </c>
      <c r="F98" s="28" t="s">
        <v>7</v>
      </c>
      <c r="G98" s="120">
        <v>3.02</v>
      </c>
      <c r="H98" s="120">
        <v>2.93</v>
      </c>
      <c r="I98" s="33"/>
      <c r="J98" s="189">
        <f t="shared" si="4"/>
        <v>0</v>
      </c>
    </row>
    <row r="99" spans="1:10" ht="18" customHeight="1" x14ac:dyDescent="0.2">
      <c r="A99" s="36"/>
      <c r="B99" s="100" t="s">
        <v>218</v>
      </c>
      <c r="C99" s="221" t="s">
        <v>53</v>
      </c>
      <c r="D99" s="222"/>
      <c r="E99" s="120">
        <v>3</v>
      </c>
      <c r="F99" s="28" t="s">
        <v>7</v>
      </c>
      <c r="G99" s="120">
        <v>3.02</v>
      </c>
      <c r="H99" s="120">
        <v>2.93</v>
      </c>
      <c r="I99" s="33"/>
      <c r="J99" s="189">
        <f t="shared" si="4"/>
        <v>0</v>
      </c>
    </row>
    <row r="100" spans="1:10" ht="18" customHeight="1" x14ac:dyDescent="0.2">
      <c r="A100" s="178" t="s">
        <v>6</v>
      </c>
      <c r="B100" s="100"/>
      <c r="C100" s="223" t="s">
        <v>276</v>
      </c>
      <c r="D100" s="224"/>
      <c r="E100" s="120">
        <v>3</v>
      </c>
      <c r="F100" s="28" t="s">
        <v>7</v>
      </c>
      <c r="G100" s="120">
        <v>3.02</v>
      </c>
      <c r="H100" s="120">
        <v>2.93</v>
      </c>
      <c r="I100" s="33"/>
      <c r="J100" s="189">
        <f t="shared" si="4"/>
        <v>0</v>
      </c>
    </row>
    <row r="101" spans="1:10" ht="24" customHeight="1" x14ac:dyDescent="0.2">
      <c r="A101" s="36"/>
      <c r="B101" s="100" t="s">
        <v>218</v>
      </c>
      <c r="C101" s="221" t="s">
        <v>277</v>
      </c>
      <c r="D101" s="222"/>
      <c r="E101" s="120">
        <v>3</v>
      </c>
      <c r="F101" s="28" t="s">
        <v>7</v>
      </c>
      <c r="G101" s="120">
        <v>3.02</v>
      </c>
      <c r="H101" s="120">
        <v>2.93</v>
      </c>
      <c r="I101" s="33"/>
      <c r="J101" s="189">
        <f t="shared" si="4"/>
        <v>0</v>
      </c>
    </row>
    <row r="102" spans="1:10" ht="18" customHeight="1" x14ac:dyDescent="0.2">
      <c r="A102" s="36"/>
      <c r="B102" s="100" t="s">
        <v>218</v>
      </c>
      <c r="C102" s="221" t="s">
        <v>90</v>
      </c>
      <c r="D102" s="222"/>
      <c r="E102" s="120">
        <v>3</v>
      </c>
      <c r="F102" s="28" t="s">
        <v>7</v>
      </c>
      <c r="G102" s="29">
        <v>3.02</v>
      </c>
      <c r="H102" s="29">
        <v>2.93</v>
      </c>
      <c r="I102" s="33"/>
      <c r="J102" s="189">
        <f t="shared" si="4"/>
        <v>0</v>
      </c>
    </row>
    <row r="103" spans="1:10" ht="18" customHeight="1" x14ac:dyDescent="0.2">
      <c r="A103" s="36"/>
      <c r="B103" s="100" t="s">
        <v>218</v>
      </c>
      <c r="C103" s="221" t="s">
        <v>268</v>
      </c>
      <c r="D103" s="222"/>
      <c r="E103" s="120">
        <v>3</v>
      </c>
      <c r="F103" s="28" t="s">
        <v>7</v>
      </c>
      <c r="G103" s="29">
        <v>3.02</v>
      </c>
      <c r="H103" s="29">
        <v>2.93</v>
      </c>
      <c r="I103" s="33"/>
      <c r="J103" s="189">
        <f t="shared" si="4"/>
        <v>0</v>
      </c>
    </row>
    <row r="104" spans="1:10" ht="18" customHeight="1" x14ac:dyDescent="0.2">
      <c r="A104" s="36"/>
      <c r="B104" s="100" t="s">
        <v>218</v>
      </c>
      <c r="C104" s="217" t="s">
        <v>91</v>
      </c>
      <c r="D104" s="227"/>
      <c r="E104" s="124"/>
      <c r="F104" s="34"/>
      <c r="G104" s="31"/>
      <c r="H104" s="31"/>
      <c r="I104" s="30"/>
      <c r="J104" s="59"/>
    </row>
    <row r="105" spans="1:10" ht="18" customHeight="1" x14ac:dyDescent="0.2">
      <c r="A105" s="36"/>
      <c r="B105" s="73"/>
      <c r="C105" s="228" t="s">
        <v>92</v>
      </c>
      <c r="D105" s="229"/>
      <c r="E105" s="120">
        <v>3</v>
      </c>
      <c r="F105" s="28" t="s">
        <v>7</v>
      </c>
      <c r="G105" s="29">
        <v>3.02</v>
      </c>
      <c r="H105" s="29">
        <v>2.93</v>
      </c>
      <c r="I105" s="33"/>
      <c r="J105" s="189">
        <f t="shared" si="4"/>
        <v>0</v>
      </c>
    </row>
    <row r="106" spans="1:10" ht="18" customHeight="1" x14ac:dyDescent="0.2">
      <c r="A106" s="36"/>
      <c r="B106" s="73"/>
      <c r="C106" s="228" t="s">
        <v>32</v>
      </c>
      <c r="D106" s="229"/>
      <c r="E106" s="120">
        <v>3</v>
      </c>
      <c r="F106" s="28" t="s">
        <v>7</v>
      </c>
      <c r="G106" s="29">
        <v>3.02</v>
      </c>
      <c r="H106" s="29">
        <v>2.93</v>
      </c>
      <c r="I106" s="33"/>
      <c r="J106" s="189">
        <f t="shared" si="4"/>
        <v>0</v>
      </c>
    </row>
    <row r="107" spans="1:10" ht="18" customHeight="1" x14ac:dyDescent="0.2">
      <c r="A107" s="36"/>
      <c r="B107" s="74"/>
      <c r="C107" s="221" t="s">
        <v>97</v>
      </c>
      <c r="D107" s="222"/>
      <c r="E107" s="120">
        <v>3</v>
      </c>
      <c r="F107" s="28" t="s">
        <v>7</v>
      </c>
      <c r="G107" s="29">
        <v>3.02</v>
      </c>
      <c r="H107" s="29">
        <v>2.93</v>
      </c>
      <c r="I107" s="33"/>
      <c r="J107" s="189">
        <f t="shared" si="4"/>
        <v>0</v>
      </c>
    </row>
    <row r="108" spans="1:10" ht="21" customHeight="1" x14ac:dyDescent="0.2">
      <c r="A108" s="36"/>
      <c r="B108" s="100"/>
      <c r="C108" s="221" t="s">
        <v>269</v>
      </c>
      <c r="D108" s="222"/>
      <c r="E108" s="120">
        <v>3</v>
      </c>
      <c r="F108" s="28" t="s">
        <v>9</v>
      </c>
      <c r="G108" s="29">
        <v>2.92</v>
      </c>
      <c r="H108" s="29">
        <v>2.83</v>
      </c>
      <c r="I108" s="33"/>
      <c r="J108" s="189">
        <f t="shared" si="4"/>
        <v>0</v>
      </c>
    </row>
    <row r="109" spans="1:10" ht="18" customHeight="1" x14ac:dyDescent="0.2">
      <c r="A109" s="36"/>
      <c r="B109" s="100" t="s">
        <v>218</v>
      </c>
      <c r="C109" s="221" t="s">
        <v>54</v>
      </c>
      <c r="D109" s="222"/>
      <c r="E109" s="120">
        <v>3</v>
      </c>
      <c r="F109" s="28" t="s">
        <v>4</v>
      </c>
      <c r="G109" s="29">
        <v>5.07</v>
      </c>
      <c r="H109" s="29">
        <v>4.91</v>
      </c>
      <c r="I109" s="33"/>
      <c r="J109" s="189">
        <f t="shared" si="4"/>
        <v>0</v>
      </c>
    </row>
    <row r="110" spans="1:10" ht="18" customHeight="1" x14ac:dyDescent="0.2">
      <c r="A110" s="36"/>
      <c r="B110" s="100" t="s">
        <v>218</v>
      </c>
      <c r="C110" s="221" t="s">
        <v>93</v>
      </c>
      <c r="D110" s="222"/>
      <c r="E110" s="120">
        <v>3</v>
      </c>
      <c r="F110" s="28" t="s">
        <v>7</v>
      </c>
      <c r="G110" s="29">
        <v>3.02</v>
      </c>
      <c r="H110" s="29">
        <v>2.93</v>
      </c>
      <c r="I110" s="33"/>
      <c r="J110" s="189">
        <f t="shared" si="4"/>
        <v>0</v>
      </c>
    </row>
    <row r="111" spans="1:10" ht="18" customHeight="1" x14ac:dyDescent="0.2">
      <c r="A111" s="36"/>
      <c r="B111" s="100" t="s">
        <v>218</v>
      </c>
      <c r="C111" s="221" t="s">
        <v>94</v>
      </c>
      <c r="D111" s="222"/>
      <c r="E111" s="120">
        <v>3</v>
      </c>
      <c r="F111" s="28" t="s">
        <v>4</v>
      </c>
      <c r="G111" s="29">
        <v>5.07</v>
      </c>
      <c r="H111" s="29">
        <v>4.91</v>
      </c>
      <c r="I111" s="33"/>
      <c r="J111" s="189">
        <f t="shared" si="4"/>
        <v>0</v>
      </c>
    </row>
    <row r="112" spans="1:10" ht="18" customHeight="1" x14ac:dyDescent="0.2">
      <c r="A112" s="178" t="s">
        <v>6</v>
      </c>
      <c r="B112" s="100"/>
      <c r="C112" s="223" t="s">
        <v>316</v>
      </c>
      <c r="D112" s="224"/>
      <c r="E112" s="120">
        <v>3</v>
      </c>
      <c r="F112" s="28" t="s">
        <v>7</v>
      </c>
      <c r="G112" s="29">
        <v>3.02</v>
      </c>
      <c r="H112" s="29">
        <v>2.93</v>
      </c>
      <c r="I112" s="33"/>
      <c r="J112" s="189">
        <f t="shared" si="4"/>
        <v>0</v>
      </c>
    </row>
    <row r="113" spans="1:11" ht="18" customHeight="1" x14ac:dyDescent="0.2">
      <c r="A113" s="178" t="s">
        <v>6</v>
      </c>
      <c r="B113" s="100"/>
      <c r="C113" s="223" t="s">
        <v>308</v>
      </c>
      <c r="D113" s="224"/>
      <c r="E113" s="120">
        <v>3</v>
      </c>
      <c r="F113" s="28" t="s">
        <v>7</v>
      </c>
      <c r="G113" s="29">
        <v>3.02</v>
      </c>
      <c r="H113" s="29">
        <v>2.93</v>
      </c>
      <c r="I113" s="33"/>
      <c r="J113" s="189">
        <f t="shared" si="4"/>
        <v>0</v>
      </c>
    </row>
    <row r="114" spans="1:11" ht="18" customHeight="1" x14ac:dyDescent="0.2">
      <c r="A114" s="178" t="s">
        <v>6</v>
      </c>
      <c r="B114" s="100"/>
      <c r="C114" s="223" t="s">
        <v>309</v>
      </c>
      <c r="D114" s="224"/>
      <c r="E114" s="120">
        <v>3</v>
      </c>
      <c r="F114" s="28" t="s">
        <v>7</v>
      </c>
      <c r="G114" s="29">
        <v>3.02</v>
      </c>
      <c r="H114" s="29">
        <v>2.93</v>
      </c>
      <c r="I114" s="33"/>
      <c r="J114" s="189">
        <f t="shared" si="4"/>
        <v>0</v>
      </c>
    </row>
    <row r="115" spans="1:11" ht="18" customHeight="1" x14ac:dyDescent="0.2">
      <c r="A115" s="36"/>
      <c r="B115" s="73"/>
      <c r="C115" s="221" t="s">
        <v>89</v>
      </c>
      <c r="D115" s="222"/>
      <c r="E115" s="120">
        <v>3</v>
      </c>
      <c r="F115" s="28" t="s">
        <v>4</v>
      </c>
      <c r="G115" s="29">
        <v>5.07</v>
      </c>
      <c r="H115" s="29">
        <v>4.91</v>
      </c>
      <c r="I115" s="33"/>
      <c r="J115" s="189">
        <f t="shared" si="4"/>
        <v>0</v>
      </c>
      <c r="K115" s="44" t="s">
        <v>6</v>
      </c>
    </row>
    <row r="116" spans="1:11" ht="18" customHeight="1" x14ac:dyDescent="0.2">
      <c r="A116" s="36"/>
      <c r="B116" s="100"/>
      <c r="C116" s="221" t="s">
        <v>270</v>
      </c>
      <c r="D116" s="222"/>
      <c r="E116" s="120">
        <v>3</v>
      </c>
      <c r="F116" s="28" t="s">
        <v>7</v>
      </c>
      <c r="G116" s="29">
        <v>3.02</v>
      </c>
      <c r="H116" s="29">
        <v>2.93</v>
      </c>
      <c r="I116" s="33"/>
      <c r="J116" s="189">
        <f t="shared" si="4"/>
        <v>0</v>
      </c>
      <c r="K116" s="44" t="s">
        <v>6</v>
      </c>
    </row>
    <row r="117" spans="1:11" ht="18" customHeight="1" x14ac:dyDescent="0.2">
      <c r="A117" s="178" t="s">
        <v>6</v>
      </c>
      <c r="B117" s="100"/>
      <c r="C117" s="225" t="s">
        <v>307</v>
      </c>
      <c r="D117" s="226"/>
      <c r="E117" s="120">
        <v>3</v>
      </c>
      <c r="F117" s="28" t="s">
        <v>7</v>
      </c>
      <c r="G117" s="29">
        <v>3.02</v>
      </c>
      <c r="H117" s="29">
        <v>2.93</v>
      </c>
      <c r="I117" s="33"/>
      <c r="J117" s="189">
        <f t="shared" si="4"/>
        <v>0</v>
      </c>
      <c r="K117" s="44" t="s">
        <v>6</v>
      </c>
    </row>
    <row r="118" spans="1:11" ht="21.75" customHeight="1" x14ac:dyDescent="0.2">
      <c r="A118" s="178" t="s">
        <v>6</v>
      </c>
      <c r="B118" s="74"/>
      <c r="C118" s="221" t="s">
        <v>310</v>
      </c>
      <c r="D118" s="222"/>
      <c r="E118" s="120">
        <v>3</v>
      </c>
      <c r="F118" s="28" t="s">
        <v>7</v>
      </c>
      <c r="G118" s="29">
        <v>3.02</v>
      </c>
      <c r="H118" s="29">
        <v>2.93</v>
      </c>
      <c r="I118" s="33"/>
      <c r="J118" s="189">
        <f t="shared" si="4"/>
        <v>0</v>
      </c>
    </row>
    <row r="119" spans="1:11" ht="20.25" customHeight="1" x14ac:dyDescent="0.2">
      <c r="A119" s="178" t="s">
        <v>6</v>
      </c>
      <c r="B119" s="74"/>
      <c r="C119" s="221" t="s">
        <v>311</v>
      </c>
      <c r="D119" s="222"/>
      <c r="E119" s="120">
        <v>3</v>
      </c>
      <c r="F119" s="28" t="s">
        <v>4</v>
      </c>
      <c r="G119" s="29">
        <v>3.02</v>
      </c>
      <c r="H119" s="29">
        <v>2.93</v>
      </c>
      <c r="I119" s="33"/>
      <c r="J119" s="189">
        <f t="shared" si="4"/>
        <v>0</v>
      </c>
    </row>
    <row r="120" spans="1:11" ht="18" customHeight="1" x14ac:dyDescent="0.2">
      <c r="A120" s="36"/>
      <c r="B120" s="100"/>
      <c r="C120" s="221" t="s">
        <v>95</v>
      </c>
      <c r="D120" s="222"/>
      <c r="E120" s="120">
        <v>3</v>
      </c>
      <c r="F120" s="28" t="s">
        <v>7</v>
      </c>
      <c r="G120" s="29">
        <v>3.02</v>
      </c>
      <c r="H120" s="29">
        <v>2.93</v>
      </c>
      <c r="I120" s="33"/>
      <c r="J120" s="189">
        <f t="shared" si="4"/>
        <v>0</v>
      </c>
    </row>
    <row r="121" spans="1:11" ht="18" customHeight="1" x14ac:dyDescent="0.2">
      <c r="A121" s="178" t="s">
        <v>6</v>
      </c>
      <c r="B121" s="100"/>
      <c r="C121" s="221" t="s">
        <v>306</v>
      </c>
      <c r="D121" s="222"/>
      <c r="E121" s="120">
        <v>3</v>
      </c>
      <c r="F121" s="28" t="s">
        <v>7</v>
      </c>
      <c r="G121" s="29">
        <v>3.02</v>
      </c>
      <c r="H121" s="29">
        <v>2.93</v>
      </c>
      <c r="I121" s="33"/>
      <c r="J121" s="189">
        <f t="shared" si="4"/>
        <v>0</v>
      </c>
    </row>
    <row r="122" spans="1:11" ht="18" customHeight="1" x14ac:dyDescent="0.2">
      <c r="A122" s="36"/>
      <c r="B122" s="100"/>
      <c r="C122" s="221" t="s">
        <v>57</v>
      </c>
      <c r="D122" s="222"/>
      <c r="E122" s="120">
        <v>3</v>
      </c>
      <c r="F122" s="28" t="s">
        <v>7</v>
      </c>
      <c r="G122" s="29">
        <v>3.02</v>
      </c>
      <c r="H122" s="29">
        <v>2.93</v>
      </c>
      <c r="I122" s="33"/>
      <c r="J122" s="189">
        <f t="shared" si="4"/>
        <v>0</v>
      </c>
    </row>
    <row r="123" spans="1:11" ht="18" customHeight="1" x14ac:dyDescent="0.2">
      <c r="A123" s="36"/>
      <c r="B123" s="100" t="s">
        <v>218</v>
      </c>
      <c r="C123" s="221" t="s">
        <v>96</v>
      </c>
      <c r="D123" s="222"/>
      <c r="E123" s="120">
        <v>3</v>
      </c>
      <c r="F123" s="28" t="s">
        <v>7</v>
      </c>
      <c r="G123" s="29">
        <v>3.02</v>
      </c>
      <c r="H123" s="29">
        <v>2.93</v>
      </c>
      <c r="I123" s="33"/>
      <c r="J123" s="189">
        <f t="shared" si="4"/>
        <v>0</v>
      </c>
    </row>
    <row r="124" spans="1:11" ht="18" customHeight="1" x14ac:dyDescent="0.2">
      <c r="A124" s="36"/>
      <c r="B124" s="100"/>
      <c r="C124" s="221" t="s">
        <v>312</v>
      </c>
      <c r="D124" s="222"/>
      <c r="E124" s="120">
        <v>3</v>
      </c>
      <c r="F124" s="28" t="s">
        <v>7</v>
      </c>
      <c r="G124" s="29">
        <v>3.02</v>
      </c>
      <c r="H124" s="29">
        <v>2.93</v>
      </c>
      <c r="I124" s="33"/>
      <c r="J124" s="189">
        <f t="shared" si="4"/>
        <v>0</v>
      </c>
    </row>
    <row r="125" spans="1:11" ht="18" customHeight="1" x14ac:dyDescent="0.2">
      <c r="A125" s="36"/>
      <c r="C125" s="221" t="s">
        <v>314</v>
      </c>
      <c r="D125" s="222"/>
      <c r="E125" s="120">
        <v>3</v>
      </c>
      <c r="F125" s="28" t="s">
        <v>7</v>
      </c>
      <c r="G125" s="29">
        <v>3.02</v>
      </c>
      <c r="H125" s="29">
        <v>2.93</v>
      </c>
      <c r="I125" s="33"/>
      <c r="J125" s="189">
        <f t="shared" si="4"/>
        <v>0</v>
      </c>
    </row>
    <row r="126" spans="1:11" ht="18" customHeight="1" x14ac:dyDescent="0.2">
      <c r="A126" s="36"/>
      <c r="B126" s="100"/>
      <c r="C126" s="221" t="s">
        <v>313</v>
      </c>
      <c r="D126" s="222"/>
      <c r="E126" s="120">
        <v>3</v>
      </c>
      <c r="F126" s="28" t="s">
        <v>7</v>
      </c>
      <c r="G126" s="29">
        <v>3.02</v>
      </c>
      <c r="H126" s="29">
        <v>2.93</v>
      </c>
      <c r="I126" s="33"/>
      <c r="J126" s="189">
        <f t="shared" si="4"/>
        <v>0</v>
      </c>
    </row>
    <row r="127" spans="1:11" ht="18" customHeight="1" x14ac:dyDescent="0.2">
      <c r="A127" s="36"/>
      <c r="B127" s="5"/>
      <c r="C127" s="221" t="s">
        <v>48</v>
      </c>
      <c r="D127" s="222"/>
      <c r="E127" s="120">
        <v>3</v>
      </c>
      <c r="F127" s="28" t="s">
        <v>7</v>
      </c>
      <c r="G127" s="29">
        <v>3.02</v>
      </c>
      <c r="H127" s="29">
        <v>2.93</v>
      </c>
      <c r="I127" s="33"/>
      <c r="J127" s="189">
        <f t="shared" si="4"/>
        <v>0</v>
      </c>
    </row>
    <row r="128" spans="1:11" ht="18" customHeight="1" x14ac:dyDescent="0.2">
      <c r="A128" s="36"/>
      <c r="B128" s="100"/>
      <c r="C128" s="221" t="s">
        <v>55</v>
      </c>
      <c r="D128" s="222"/>
      <c r="E128" s="120">
        <v>3</v>
      </c>
      <c r="F128" s="28" t="s">
        <v>4</v>
      </c>
      <c r="G128" s="29">
        <v>5.07</v>
      </c>
      <c r="H128" s="29">
        <v>4.91</v>
      </c>
      <c r="I128" s="33"/>
      <c r="J128" s="189">
        <f t="shared" si="4"/>
        <v>0</v>
      </c>
    </row>
    <row r="129" spans="1:10" ht="18" customHeight="1" x14ac:dyDescent="0.2">
      <c r="B129" s="103"/>
      <c r="C129" s="221" t="s">
        <v>47</v>
      </c>
      <c r="D129" s="222"/>
      <c r="E129" s="120">
        <v>3</v>
      </c>
      <c r="F129" s="28" t="s">
        <v>4</v>
      </c>
      <c r="G129" s="29">
        <v>5.07</v>
      </c>
      <c r="H129" s="29">
        <v>4.91</v>
      </c>
      <c r="I129" s="33"/>
      <c r="J129" s="189">
        <f t="shared" si="4"/>
        <v>0</v>
      </c>
    </row>
    <row r="130" spans="1:10" ht="18" customHeight="1" x14ac:dyDescent="0.2">
      <c r="A130" s="178" t="s">
        <v>6</v>
      </c>
      <c r="B130" s="100"/>
      <c r="C130" s="223" t="s">
        <v>315</v>
      </c>
      <c r="D130" s="224"/>
      <c r="E130" s="120">
        <v>3</v>
      </c>
      <c r="F130" s="28" t="s">
        <v>7</v>
      </c>
      <c r="G130" s="29">
        <v>3.02</v>
      </c>
      <c r="H130" s="29">
        <v>2.93</v>
      </c>
      <c r="I130" s="33"/>
      <c r="J130" s="189">
        <f t="shared" si="4"/>
        <v>0</v>
      </c>
    </row>
    <row r="131" spans="1:10" ht="21" customHeight="1" thickBot="1" x14ac:dyDescent="0.25">
      <c r="A131" s="178" t="s">
        <v>6</v>
      </c>
      <c r="B131" s="100"/>
      <c r="C131" s="215" t="s">
        <v>271</v>
      </c>
      <c r="D131" s="216"/>
      <c r="E131" s="121">
        <v>3</v>
      </c>
      <c r="F131" s="55" t="s">
        <v>4</v>
      </c>
      <c r="G131" s="53">
        <v>3.02</v>
      </c>
      <c r="H131" s="53">
        <v>2.93</v>
      </c>
      <c r="I131" s="63"/>
      <c r="J131" s="191">
        <f>IF(I131&lt;3,0,IF(I131&lt;10,G131*I131,H131*I131))</f>
        <v>0</v>
      </c>
    </row>
    <row r="132" spans="1:10" ht="21.75" customHeight="1" x14ac:dyDescent="0.2">
      <c r="I132" s="200" t="s">
        <v>336</v>
      </c>
      <c r="J132" s="211">
        <f>SUM(J84:J131)</f>
        <v>0</v>
      </c>
    </row>
    <row r="133" spans="1:10" ht="21.75" customHeight="1" x14ac:dyDescent="0.2">
      <c r="A133" s="289" t="s">
        <v>227</v>
      </c>
      <c r="B133" s="289"/>
      <c r="C133" s="289"/>
      <c r="D133" s="289"/>
      <c r="E133" s="289"/>
      <c r="F133" s="289"/>
      <c r="G133" s="289"/>
      <c r="H133" s="289"/>
      <c r="I133" s="289"/>
      <c r="J133" s="289"/>
    </row>
    <row r="134" spans="1:10" ht="10.5" customHeight="1" thickBot="1" x14ac:dyDescent="0.25">
      <c r="A134" s="6"/>
      <c r="D134" s="20"/>
      <c r="E134" s="20"/>
      <c r="F134" s="20"/>
      <c r="G134" s="20"/>
      <c r="H134" s="20"/>
      <c r="I134" s="20"/>
    </row>
    <row r="135" spans="1:10" ht="24" customHeight="1" thickBot="1" x14ac:dyDescent="0.25">
      <c r="A135" s="38"/>
      <c r="B135" s="36"/>
      <c r="C135" s="60"/>
      <c r="E135" s="67" t="s">
        <v>224</v>
      </c>
      <c r="F135" s="70" t="s">
        <v>66</v>
      </c>
      <c r="G135" s="66" t="s">
        <v>211</v>
      </c>
      <c r="H135" s="66" t="s">
        <v>212</v>
      </c>
      <c r="I135" s="70" t="s">
        <v>2</v>
      </c>
      <c r="J135" s="71" t="s">
        <v>3</v>
      </c>
    </row>
    <row r="136" spans="1:10" ht="18" customHeight="1" x14ac:dyDescent="0.2">
      <c r="A136" s="38"/>
      <c r="B136" s="80"/>
      <c r="C136" s="219" t="s">
        <v>200</v>
      </c>
      <c r="D136" s="220"/>
      <c r="E136" s="61">
        <v>1</v>
      </c>
      <c r="F136" s="54" t="s">
        <v>144</v>
      </c>
      <c r="G136" s="51">
        <v>20.46</v>
      </c>
      <c r="H136" s="51">
        <v>19.8</v>
      </c>
      <c r="I136" s="64"/>
      <c r="J136" s="188">
        <f>IF(I136&lt;10,G136*I136,H136*I136)</f>
        <v>0</v>
      </c>
    </row>
    <row r="137" spans="1:10" ht="18" customHeight="1" x14ac:dyDescent="0.2">
      <c r="A137" s="38"/>
      <c r="B137" s="82"/>
      <c r="C137" s="223" t="s">
        <v>139</v>
      </c>
      <c r="D137" s="224"/>
      <c r="E137" s="32">
        <v>1</v>
      </c>
      <c r="F137" s="28" t="s">
        <v>144</v>
      </c>
      <c r="G137" s="29">
        <v>20.46</v>
      </c>
      <c r="H137" s="29">
        <v>19.8</v>
      </c>
      <c r="I137" s="33"/>
      <c r="J137" s="189">
        <f>IF(I137&lt;10,G137*I137,H137*I137)</f>
        <v>0</v>
      </c>
    </row>
    <row r="138" spans="1:10" ht="18" customHeight="1" x14ac:dyDescent="0.2">
      <c r="A138" s="7"/>
      <c r="B138" s="82"/>
      <c r="C138" s="223" t="s">
        <v>140</v>
      </c>
      <c r="D138" s="224"/>
      <c r="E138" s="32">
        <v>1</v>
      </c>
      <c r="F138" s="28" t="s">
        <v>144</v>
      </c>
      <c r="G138" s="29">
        <v>20.46</v>
      </c>
      <c r="H138" s="29">
        <v>19.8</v>
      </c>
      <c r="I138" s="33"/>
      <c r="J138" s="189">
        <f>IF(I138&lt;10,G138*I138,H138*I138)</f>
        <v>0</v>
      </c>
    </row>
    <row r="139" spans="1:10" ht="18" customHeight="1" x14ac:dyDescent="0.2">
      <c r="A139" s="7"/>
      <c r="B139" s="82"/>
      <c r="C139" s="217" t="s">
        <v>141</v>
      </c>
      <c r="D139" s="218"/>
      <c r="E139" s="32">
        <v>1</v>
      </c>
      <c r="F139" s="28" t="s">
        <v>144</v>
      </c>
      <c r="G139" s="29">
        <v>20.46</v>
      </c>
      <c r="H139" s="29">
        <v>19.8</v>
      </c>
      <c r="I139" s="33"/>
      <c r="J139" s="189">
        <f t="shared" ref="J139:J161" si="5">IF(I139&lt;10,G139*I139,H139*I139)</f>
        <v>0</v>
      </c>
    </row>
    <row r="140" spans="1:10" ht="18" customHeight="1" x14ac:dyDescent="0.2">
      <c r="A140" s="7"/>
      <c r="B140" s="83"/>
      <c r="C140" s="217" t="s">
        <v>173</v>
      </c>
      <c r="D140" s="218"/>
      <c r="E140" s="32">
        <v>1</v>
      </c>
      <c r="F140" s="28" t="s">
        <v>145</v>
      </c>
      <c r="G140" s="29">
        <v>20</v>
      </c>
      <c r="H140" s="29">
        <v>19.350000000000001</v>
      </c>
      <c r="I140" s="33"/>
      <c r="J140" s="189">
        <f t="shared" si="5"/>
        <v>0</v>
      </c>
    </row>
    <row r="141" spans="1:10" ht="18" customHeight="1" x14ac:dyDescent="0.2">
      <c r="A141" s="3"/>
      <c r="B141" s="83"/>
      <c r="C141" s="217" t="s">
        <v>174</v>
      </c>
      <c r="D141" s="218"/>
      <c r="E141" s="32">
        <v>1</v>
      </c>
      <c r="F141" s="28" t="s">
        <v>145</v>
      </c>
      <c r="G141" s="29">
        <v>19.39</v>
      </c>
      <c r="H141" s="29">
        <v>18.77</v>
      </c>
      <c r="I141" s="33"/>
      <c r="J141" s="189">
        <f t="shared" si="5"/>
        <v>0</v>
      </c>
    </row>
    <row r="142" spans="1:10" ht="18" customHeight="1" x14ac:dyDescent="0.2">
      <c r="A142" s="39"/>
      <c r="B142" s="83"/>
      <c r="C142" s="217" t="s">
        <v>229</v>
      </c>
      <c r="D142" s="218"/>
      <c r="E142" s="32">
        <v>1</v>
      </c>
      <c r="F142" s="28" t="s">
        <v>228</v>
      </c>
      <c r="G142" s="29">
        <v>11.25</v>
      </c>
      <c r="H142" s="29">
        <v>10.89</v>
      </c>
      <c r="I142" s="33"/>
      <c r="J142" s="189">
        <f t="shared" si="5"/>
        <v>0</v>
      </c>
    </row>
    <row r="143" spans="1:10" ht="18" customHeight="1" x14ac:dyDescent="0.2">
      <c r="A143" s="39"/>
      <c r="B143" s="78"/>
      <c r="C143" s="217" t="s">
        <v>175</v>
      </c>
      <c r="D143" s="218"/>
      <c r="E143" s="32">
        <v>1</v>
      </c>
      <c r="F143" s="28" t="s">
        <v>146</v>
      </c>
      <c r="G143" s="29">
        <v>11.49</v>
      </c>
      <c r="H143" s="29">
        <v>11.12</v>
      </c>
      <c r="I143" s="33"/>
      <c r="J143" s="189">
        <f t="shared" si="5"/>
        <v>0</v>
      </c>
    </row>
    <row r="144" spans="1:10" ht="18" customHeight="1" x14ac:dyDescent="0.2">
      <c r="A144" s="39"/>
      <c r="B144" s="47"/>
      <c r="C144" s="217" t="s">
        <v>176</v>
      </c>
      <c r="D144" s="218"/>
      <c r="E144" s="32">
        <v>1</v>
      </c>
      <c r="F144" s="28" t="s">
        <v>147</v>
      </c>
      <c r="G144" s="29">
        <v>17.809999999999999</v>
      </c>
      <c r="H144" s="29">
        <v>17.239999999999998</v>
      </c>
      <c r="I144" s="33"/>
      <c r="J144" s="189">
        <f t="shared" si="5"/>
        <v>0</v>
      </c>
    </row>
    <row r="145" spans="1:11" ht="18" customHeight="1" x14ac:dyDescent="0.2">
      <c r="A145" s="39"/>
      <c r="B145" s="47"/>
      <c r="C145" s="217" t="s">
        <v>177</v>
      </c>
      <c r="D145" s="218"/>
      <c r="E145" s="32">
        <v>1</v>
      </c>
      <c r="F145" s="28" t="s">
        <v>230</v>
      </c>
      <c r="G145" s="29">
        <v>12</v>
      </c>
      <c r="H145" s="29">
        <v>10.8</v>
      </c>
      <c r="I145" s="33"/>
      <c r="J145" s="189">
        <f t="shared" si="5"/>
        <v>0</v>
      </c>
    </row>
    <row r="146" spans="1:11" ht="18" customHeight="1" x14ac:dyDescent="0.2">
      <c r="A146" s="39"/>
      <c r="B146" s="47"/>
      <c r="C146" s="217" t="s">
        <v>178</v>
      </c>
      <c r="D146" s="218"/>
      <c r="E146" s="32">
        <v>1</v>
      </c>
      <c r="F146" s="28" t="s">
        <v>231</v>
      </c>
      <c r="G146" s="29">
        <v>16.739999999999998</v>
      </c>
      <c r="H146" s="29">
        <v>16.2</v>
      </c>
      <c r="I146" s="33"/>
      <c r="J146" s="189">
        <f t="shared" si="5"/>
        <v>0</v>
      </c>
    </row>
    <row r="147" spans="1:11" ht="18" customHeight="1" x14ac:dyDescent="0.2">
      <c r="A147" s="39"/>
      <c r="B147" s="47"/>
      <c r="C147" s="217" t="s">
        <v>179</v>
      </c>
      <c r="D147" s="218"/>
      <c r="E147" s="32">
        <v>1</v>
      </c>
      <c r="F147" s="28" t="s">
        <v>148</v>
      </c>
      <c r="G147" s="29">
        <v>19.62</v>
      </c>
      <c r="H147" s="29">
        <v>18.989999999999998</v>
      </c>
      <c r="I147" s="33"/>
      <c r="J147" s="189">
        <f t="shared" si="5"/>
        <v>0</v>
      </c>
    </row>
    <row r="148" spans="1:11" ht="18" customHeight="1" x14ac:dyDescent="0.2">
      <c r="A148" s="39"/>
      <c r="B148" s="47"/>
      <c r="C148" s="217" t="s">
        <v>180</v>
      </c>
      <c r="D148" s="218"/>
      <c r="E148" s="32">
        <v>1</v>
      </c>
      <c r="F148" s="28" t="s">
        <v>148</v>
      </c>
      <c r="G148" s="29">
        <v>17.989999999999998</v>
      </c>
      <c r="H148" s="29">
        <v>17.420000000000002</v>
      </c>
      <c r="I148" s="33"/>
      <c r="J148" s="189">
        <f t="shared" si="5"/>
        <v>0</v>
      </c>
    </row>
    <row r="149" spans="1:11" ht="18" customHeight="1" x14ac:dyDescent="0.2">
      <c r="A149" s="39"/>
      <c r="B149" s="47"/>
      <c r="C149" s="217" t="s">
        <v>181</v>
      </c>
      <c r="D149" s="218"/>
      <c r="E149" s="32">
        <v>1</v>
      </c>
      <c r="F149" s="28" t="s">
        <v>144</v>
      </c>
      <c r="G149" s="29">
        <v>20.46</v>
      </c>
      <c r="H149" s="29">
        <v>19.8</v>
      </c>
      <c r="I149" s="33"/>
      <c r="J149" s="189">
        <f t="shared" si="5"/>
        <v>0</v>
      </c>
    </row>
    <row r="150" spans="1:11" ht="18" customHeight="1" x14ac:dyDescent="0.2">
      <c r="A150" s="39"/>
      <c r="B150" s="47"/>
      <c r="C150" s="217" t="s">
        <v>232</v>
      </c>
      <c r="D150" s="218"/>
      <c r="E150" s="32">
        <v>1</v>
      </c>
      <c r="F150" s="28" t="s">
        <v>148</v>
      </c>
      <c r="G150" s="29">
        <v>15.44</v>
      </c>
      <c r="H150" s="29">
        <v>14.58</v>
      </c>
      <c r="I150" s="33"/>
      <c r="J150" s="189">
        <f t="shared" si="5"/>
        <v>0</v>
      </c>
    </row>
    <row r="151" spans="1:11" ht="18" customHeight="1" x14ac:dyDescent="0.2">
      <c r="A151" s="4"/>
      <c r="B151" s="47"/>
      <c r="C151" s="217" t="s">
        <v>182</v>
      </c>
      <c r="D151" s="218"/>
      <c r="E151" s="32">
        <v>1</v>
      </c>
      <c r="F151" s="28" t="s">
        <v>149</v>
      </c>
      <c r="G151" s="29">
        <v>15.35</v>
      </c>
      <c r="H151" s="29">
        <v>14.85</v>
      </c>
      <c r="I151" s="33"/>
      <c r="J151" s="189">
        <f t="shared" si="5"/>
        <v>0</v>
      </c>
    </row>
    <row r="152" spans="1:11" ht="18" customHeight="1" x14ac:dyDescent="0.2">
      <c r="A152" s="4"/>
      <c r="B152" s="47"/>
      <c r="C152" s="217" t="s">
        <v>183</v>
      </c>
      <c r="D152" s="218"/>
      <c r="E152" s="32">
        <v>1</v>
      </c>
      <c r="F152" s="28" t="s">
        <v>146</v>
      </c>
      <c r="G152" s="29">
        <v>16.23</v>
      </c>
      <c r="H152" s="29">
        <v>15.71</v>
      </c>
      <c r="I152" s="33"/>
      <c r="J152" s="189">
        <f t="shared" si="5"/>
        <v>0</v>
      </c>
    </row>
    <row r="153" spans="1:11" ht="18" customHeight="1" x14ac:dyDescent="0.2">
      <c r="B153" s="73"/>
      <c r="C153" s="217" t="s">
        <v>184</v>
      </c>
      <c r="D153" s="218"/>
      <c r="E153" s="32">
        <v>1</v>
      </c>
      <c r="F153" s="28" t="s">
        <v>150</v>
      </c>
      <c r="G153" s="29">
        <v>17.760000000000002</v>
      </c>
      <c r="H153" s="29">
        <v>17.190000000000001</v>
      </c>
      <c r="I153" s="33"/>
      <c r="J153" s="189">
        <f t="shared" si="5"/>
        <v>0</v>
      </c>
    </row>
    <row r="154" spans="1:11" ht="18" customHeight="1" x14ac:dyDescent="0.2">
      <c r="B154" s="73"/>
      <c r="C154" s="217" t="s">
        <v>185</v>
      </c>
      <c r="D154" s="218"/>
      <c r="E154" s="32">
        <v>1</v>
      </c>
      <c r="F154" s="28" t="s">
        <v>151</v>
      </c>
      <c r="G154" s="29">
        <v>21.2</v>
      </c>
      <c r="H154" s="29">
        <v>20.52</v>
      </c>
      <c r="I154" s="33"/>
      <c r="J154" s="189">
        <f t="shared" si="5"/>
        <v>0</v>
      </c>
    </row>
    <row r="155" spans="1:11" ht="18" customHeight="1" x14ac:dyDescent="0.2">
      <c r="A155" s="4"/>
      <c r="C155" s="217" t="s">
        <v>142</v>
      </c>
      <c r="D155" s="218"/>
      <c r="E155" s="32">
        <v>1</v>
      </c>
      <c r="F155" s="28" t="s">
        <v>146</v>
      </c>
      <c r="G155" s="29">
        <v>20.69</v>
      </c>
      <c r="H155" s="29">
        <v>20.03</v>
      </c>
      <c r="I155" s="33"/>
      <c r="J155" s="189">
        <f t="shared" si="5"/>
        <v>0</v>
      </c>
    </row>
    <row r="156" spans="1:11" ht="18" customHeight="1" x14ac:dyDescent="0.2">
      <c r="A156" s="4"/>
      <c r="C156" s="217" t="s">
        <v>143</v>
      </c>
      <c r="D156" s="218"/>
      <c r="E156" s="32">
        <v>1</v>
      </c>
      <c r="F156" s="28" t="s">
        <v>145</v>
      </c>
      <c r="G156" s="29">
        <v>23.95</v>
      </c>
      <c r="H156" s="29">
        <v>23.18</v>
      </c>
      <c r="I156" s="33"/>
      <c r="J156" s="189">
        <f t="shared" si="5"/>
        <v>0</v>
      </c>
    </row>
    <row r="157" spans="1:11" ht="18" customHeight="1" x14ac:dyDescent="0.2">
      <c r="B157" s="73"/>
      <c r="C157" s="217" t="s">
        <v>186</v>
      </c>
      <c r="D157" s="218"/>
      <c r="E157" s="32">
        <v>1</v>
      </c>
      <c r="F157" s="28" t="s">
        <v>149</v>
      </c>
      <c r="G157" s="29">
        <v>19.809999999999999</v>
      </c>
      <c r="H157" s="29">
        <v>19.170000000000002</v>
      </c>
      <c r="I157" s="33"/>
      <c r="J157" s="189">
        <f t="shared" si="5"/>
        <v>0</v>
      </c>
    </row>
    <row r="158" spans="1:11" ht="18" customHeight="1" x14ac:dyDescent="0.2">
      <c r="B158" s="73"/>
      <c r="C158" s="217" t="s">
        <v>187</v>
      </c>
      <c r="D158" s="218"/>
      <c r="E158" s="32">
        <v>1</v>
      </c>
      <c r="F158" s="28" t="s">
        <v>147</v>
      </c>
      <c r="G158" s="29">
        <v>20</v>
      </c>
      <c r="H158" s="29">
        <v>19.350000000000001</v>
      </c>
      <c r="I158" s="33"/>
      <c r="J158" s="189">
        <f t="shared" si="5"/>
        <v>0</v>
      </c>
    </row>
    <row r="159" spans="1:11" ht="18" customHeight="1" x14ac:dyDescent="0.2">
      <c r="C159" s="217" t="s">
        <v>188</v>
      </c>
      <c r="D159" s="218"/>
      <c r="E159" s="32">
        <v>1</v>
      </c>
      <c r="F159" s="28" t="s">
        <v>152</v>
      </c>
      <c r="G159" s="29">
        <v>21.06</v>
      </c>
      <c r="H159" s="29">
        <v>20.39</v>
      </c>
      <c r="I159" s="33"/>
      <c r="J159" s="189">
        <f t="shared" si="5"/>
        <v>0</v>
      </c>
      <c r="K159" s="46"/>
    </row>
    <row r="160" spans="1:11" ht="18" customHeight="1" x14ac:dyDescent="0.2">
      <c r="C160" s="217" t="s">
        <v>233</v>
      </c>
      <c r="D160" s="218"/>
      <c r="E160" s="186" t="s">
        <v>234</v>
      </c>
      <c r="F160" s="28" t="s">
        <v>235</v>
      </c>
      <c r="G160" s="29">
        <v>15.44</v>
      </c>
      <c r="H160" s="29">
        <v>14.58</v>
      </c>
      <c r="I160" s="33"/>
      <c r="J160" s="189">
        <f t="shared" si="5"/>
        <v>0</v>
      </c>
      <c r="K160" s="46"/>
    </row>
    <row r="161" spans="1:11" ht="18" customHeight="1" thickBot="1" x14ac:dyDescent="0.25">
      <c r="C161" s="215" t="s">
        <v>236</v>
      </c>
      <c r="D161" s="216"/>
      <c r="E161" s="187" t="s">
        <v>234</v>
      </c>
      <c r="F161" s="55" t="s">
        <v>153</v>
      </c>
      <c r="G161" s="53">
        <v>30.74</v>
      </c>
      <c r="H161" s="53">
        <v>29.75</v>
      </c>
      <c r="I161" s="63"/>
      <c r="J161" s="191">
        <f t="shared" si="5"/>
        <v>0</v>
      </c>
      <c r="K161" s="46"/>
    </row>
    <row r="162" spans="1:11" s="5" customFormat="1" ht="18" customHeight="1" x14ac:dyDescent="0.2">
      <c r="A162" s="72"/>
      <c r="B162" s="72"/>
      <c r="C162" s="130"/>
      <c r="D162" s="130"/>
      <c r="E162" s="210"/>
      <c r="F162" s="132"/>
      <c r="G162" s="133"/>
      <c r="H162" s="133"/>
      <c r="I162" s="200" t="s">
        <v>337</v>
      </c>
      <c r="J162" s="211">
        <f>SUM(J136:J161)</f>
        <v>0</v>
      </c>
      <c r="K162" s="46"/>
    </row>
    <row r="163" spans="1:11" ht="27.75" x14ac:dyDescent="0.2">
      <c r="A163" s="289" t="s">
        <v>31</v>
      </c>
      <c r="B163" s="289"/>
      <c r="C163" s="289"/>
      <c r="D163" s="289"/>
      <c r="E163" s="289"/>
      <c r="F163" s="289"/>
      <c r="G163" s="289"/>
      <c r="H163" s="289"/>
      <c r="I163" s="289"/>
      <c r="J163" s="290"/>
      <c r="K163" s="46"/>
    </row>
    <row r="164" spans="1:11" ht="13.5" thickBot="1" x14ac:dyDescent="0.25">
      <c r="A164" s="39"/>
      <c r="B164" s="47"/>
      <c r="C164" s="1" t="s">
        <v>192</v>
      </c>
      <c r="K164" s="46"/>
    </row>
    <row r="165" spans="1:11" ht="24" customHeight="1" thickBot="1" x14ac:dyDescent="0.25">
      <c r="A165" s="38"/>
      <c r="B165" s="36"/>
      <c r="C165" s="60"/>
      <c r="E165" s="67" t="s">
        <v>253</v>
      </c>
      <c r="F165" s="70" t="s">
        <v>66</v>
      </c>
      <c r="G165" s="66" t="s">
        <v>211</v>
      </c>
      <c r="H165" s="66" t="s">
        <v>212</v>
      </c>
      <c r="I165" s="70" t="s">
        <v>2</v>
      </c>
      <c r="J165" s="71" t="s">
        <v>3</v>
      </c>
    </row>
    <row r="166" spans="1:11" ht="18" x14ac:dyDescent="0.2">
      <c r="A166" s="3"/>
      <c r="B166" s="78"/>
      <c r="C166" s="219" t="s">
        <v>60</v>
      </c>
      <c r="D166" s="220"/>
      <c r="E166" s="61">
        <v>3</v>
      </c>
      <c r="F166" s="54" t="s">
        <v>189</v>
      </c>
      <c r="G166" s="51">
        <v>6.28</v>
      </c>
      <c r="H166" s="51">
        <v>6.08</v>
      </c>
      <c r="I166" s="33"/>
      <c r="J166" s="188">
        <f>IF(I166&lt;3,0,IF(I166&lt;10,G166*I166,H166*I166))</f>
        <v>0</v>
      </c>
      <c r="K166" s="46"/>
    </row>
    <row r="167" spans="1:11" ht="18" x14ac:dyDescent="0.2">
      <c r="A167" s="4"/>
      <c r="B167" s="73"/>
      <c r="C167" s="217" t="s">
        <v>49</v>
      </c>
      <c r="D167" s="218"/>
      <c r="E167" s="32">
        <v>1</v>
      </c>
      <c r="F167" s="28" t="s">
        <v>10</v>
      </c>
      <c r="G167" s="29">
        <v>9.58</v>
      </c>
      <c r="H167" s="29">
        <v>9.27</v>
      </c>
      <c r="I167" s="33"/>
      <c r="J167" s="189">
        <f>IF(I167&lt;10,G167*I167,H167*I167)</f>
        <v>0</v>
      </c>
      <c r="K167" s="46"/>
    </row>
    <row r="168" spans="1:11" ht="18" x14ac:dyDescent="0.2">
      <c r="A168" s="4"/>
      <c r="B168" s="73"/>
      <c r="C168" s="217" t="s">
        <v>61</v>
      </c>
      <c r="D168" s="218"/>
      <c r="E168" s="32">
        <v>3</v>
      </c>
      <c r="F168" s="28" t="s">
        <v>4</v>
      </c>
      <c r="G168" s="29">
        <v>6.46</v>
      </c>
      <c r="H168" s="29">
        <v>6.26</v>
      </c>
      <c r="I168" s="33"/>
      <c r="J168" s="189">
        <f>IF(I168&lt;3,0,IF(I168&lt;10,G168*I168,H168*I168))</f>
        <v>0</v>
      </c>
    </row>
    <row r="169" spans="1:11" ht="18" x14ac:dyDescent="0.2">
      <c r="A169" s="4"/>
      <c r="B169" s="74"/>
      <c r="C169" s="217" t="s">
        <v>104</v>
      </c>
      <c r="D169" s="218"/>
      <c r="E169" s="32">
        <v>3</v>
      </c>
      <c r="F169" s="28" t="s">
        <v>4</v>
      </c>
      <c r="G169" s="29">
        <v>5.72</v>
      </c>
      <c r="H169" s="29">
        <v>5.54</v>
      </c>
      <c r="I169" s="33"/>
      <c r="J169" s="189">
        <f>IF(I169&lt;3,0,IF(I169&lt;10,G169*I169,H169*I169))</f>
        <v>0</v>
      </c>
    </row>
    <row r="170" spans="1:11" ht="18" x14ac:dyDescent="0.2">
      <c r="A170" s="4"/>
      <c r="B170" s="73"/>
      <c r="C170" s="217" t="s">
        <v>62</v>
      </c>
      <c r="D170" s="218"/>
      <c r="E170" s="32">
        <v>1</v>
      </c>
      <c r="F170" s="28" t="s">
        <v>17</v>
      </c>
      <c r="G170" s="29">
        <v>16.75</v>
      </c>
      <c r="H170" s="29">
        <v>16.25</v>
      </c>
      <c r="I170" s="33"/>
      <c r="J170" s="189">
        <f>IF(I170&lt;10,G170*I170,H170*I170)</f>
        <v>0</v>
      </c>
    </row>
    <row r="171" spans="1:11" ht="18" x14ac:dyDescent="0.2">
      <c r="A171" s="4"/>
      <c r="B171" s="74"/>
      <c r="C171" s="217" t="s">
        <v>105</v>
      </c>
      <c r="D171" s="218"/>
      <c r="E171" s="32">
        <v>1</v>
      </c>
      <c r="F171" s="28" t="s">
        <v>4</v>
      </c>
      <c r="G171" s="29">
        <v>9.25</v>
      </c>
      <c r="H171" s="29">
        <v>8.9600000000000009</v>
      </c>
      <c r="I171" s="33"/>
      <c r="J171" s="189">
        <f>IF(I171&lt;10,G171*I171,H171*I171)</f>
        <v>0</v>
      </c>
    </row>
    <row r="172" spans="1:11" ht="18" x14ac:dyDescent="0.2">
      <c r="A172" s="4"/>
      <c r="C172" s="217" t="s">
        <v>106</v>
      </c>
      <c r="D172" s="218"/>
      <c r="E172" s="32">
        <v>3</v>
      </c>
      <c r="F172" s="28" t="s">
        <v>4</v>
      </c>
      <c r="G172" s="29">
        <v>6.46</v>
      </c>
      <c r="H172" s="29">
        <v>6.26</v>
      </c>
      <c r="I172" s="33"/>
      <c r="J172" s="189">
        <f t="shared" ref="J172:J173" si="6">IF(I172&lt;3,0,IF(I172&lt;10,G172*I172,H172*I172))</f>
        <v>0</v>
      </c>
    </row>
    <row r="173" spans="1:11" ht="18" x14ac:dyDescent="0.2">
      <c r="A173" s="4"/>
      <c r="B173" s="74"/>
      <c r="C173" s="217" t="s">
        <v>202</v>
      </c>
      <c r="D173" s="218"/>
      <c r="E173" s="32">
        <v>3</v>
      </c>
      <c r="F173" s="28" t="s">
        <v>8</v>
      </c>
      <c r="G173" s="29">
        <v>4.1900000000000004</v>
      </c>
      <c r="H173" s="29">
        <v>4.05</v>
      </c>
      <c r="I173" s="33"/>
      <c r="J173" s="189">
        <f t="shared" si="6"/>
        <v>0</v>
      </c>
    </row>
    <row r="174" spans="1:11" ht="18" x14ac:dyDescent="0.2">
      <c r="C174" s="217" t="s">
        <v>201</v>
      </c>
      <c r="D174" s="218"/>
      <c r="E174" s="32">
        <v>1</v>
      </c>
      <c r="F174" s="28" t="s">
        <v>190</v>
      </c>
      <c r="G174" s="29">
        <v>13.72</v>
      </c>
      <c r="H174" s="29">
        <v>13.28</v>
      </c>
      <c r="I174" s="33"/>
      <c r="J174" s="189">
        <f>IF(I174&lt;10,G174*I174,H174*I174)</f>
        <v>0</v>
      </c>
    </row>
    <row r="175" spans="1:11" ht="18" x14ac:dyDescent="0.2">
      <c r="C175" s="217" t="s">
        <v>203</v>
      </c>
      <c r="D175" s="218"/>
      <c r="E175" s="32">
        <v>1</v>
      </c>
      <c r="F175" s="28" t="s">
        <v>191</v>
      </c>
      <c r="G175" s="29">
        <v>24.04</v>
      </c>
      <c r="H175" s="29">
        <v>23.27</v>
      </c>
      <c r="I175" s="33"/>
      <c r="J175" s="189">
        <f>IF(I175&lt;10,G175*I175,H175*I175)</f>
        <v>0</v>
      </c>
    </row>
    <row r="176" spans="1:11" ht="18" x14ac:dyDescent="0.2">
      <c r="C176" s="217" t="s">
        <v>205</v>
      </c>
      <c r="D176" s="218"/>
      <c r="E176" s="32">
        <v>3</v>
      </c>
      <c r="F176" s="28" t="s">
        <v>22</v>
      </c>
      <c r="G176" s="29">
        <v>5.72</v>
      </c>
      <c r="H176" s="29">
        <v>5.54</v>
      </c>
      <c r="I176" s="33"/>
      <c r="J176" s="189">
        <f t="shared" ref="J176:J178" si="7">IF(I176&lt;3,0,IF(I176&lt;10,G176*I176,H176*I176))</f>
        <v>0</v>
      </c>
    </row>
    <row r="177" spans="1:10" ht="18" x14ac:dyDescent="0.2">
      <c r="C177" s="217" t="s">
        <v>320</v>
      </c>
      <c r="D177" s="218"/>
      <c r="E177" s="32">
        <v>3</v>
      </c>
      <c r="F177" s="28" t="s">
        <v>4</v>
      </c>
      <c r="G177" s="29">
        <v>5.12</v>
      </c>
      <c r="H177" s="29">
        <v>4.95</v>
      </c>
      <c r="I177" s="33"/>
      <c r="J177" s="189">
        <f t="shared" si="7"/>
        <v>0</v>
      </c>
    </row>
    <row r="178" spans="1:10" ht="18" x14ac:dyDescent="0.2">
      <c r="A178" s="4"/>
      <c r="B178" s="73"/>
      <c r="C178" s="217" t="s">
        <v>107</v>
      </c>
      <c r="D178" s="218"/>
      <c r="E178" s="32">
        <v>3</v>
      </c>
      <c r="F178" s="28" t="s">
        <v>135</v>
      </c>
      <c r="G178" s="29">
        <v>4.5599999999999996</v>
      </c>
      <c r="H178" s="29">
        <v>4.41</v>
      </c>
      <c r="I178" s="33"/>
      <c r="J178" s="189">
        <f t="shared" si="7"/>
        <v>0</v>
      </c>
    </row>
    <row r="179" spans="1:10" ht="18" x14ac:dyDescent="0.2">
      <c r="A179" s="178" t="s">
        <v>6</v>
      </c>
      <c r="B179" s="100"/>
      <c r="C179" s="217" t="s">
        <v>279</v>
      </c>
      <c r="D179" s="218"/>
      <c r="E179" s="32">
        <v>1</v>
      </c>
      <c r="F179" s="28" t="s">
        <v>17</v>
      </c>
      <c r="G179" s="29">
        <v>14.14</v>
      </c>
      <c r="H179" s="29">
        <v>13.43</v>
      </c>
      <c r="I179" s="33"/>
      <c r="J179" s="189">
        <f>IF(I179&lt;10,G179*I179,H179*I179)</f>
        <v>0</v>
      </c>
    </row>
    <row r="180" spans="1:10" ht="18" x14ac:dyDescent="0.2">
      <c r="A180" s="4"/>
      <c r="B180" s="73"/>
      <c r="C180" s="217" t="s">
        <v>63</v>
      </c>
      <c r="D180" s="218"/>
      <c r="E180" s="32">
        <v>3</v>
      </c>
      <c r="F180" s="28" t="s">
        <v>10</v>
      </c>
      <c r="G180" s="29">
        <v>7.15</v>
      </c>
      <c r="H180" s="29">
        <v>6.93</v>
      </c>
      <c r="I180" s="33"/>
      <c r="J180" s="189">
        <f t="shared" ref="J180:J188" si="8">IF(I180&lt;3,0,IF(I180&lt;10,G180*I180,H180*I180))</f>
        <v>0</v>
      </c>
    </row>
    <row r="181" spans="1:10" ht="18" x14ac:dyDescent="0.2">
      <c r="A181" s="4"/>
      <c r="C181" s="217" t="s">
        <v>108</v>
      </c>
      <c r="D181" s="218"/>
      <c r="E181" s="32">
        <v>3</v>
      </c>
      <c r="F181" s="28" t="s">
        <v>7</v>
      </c>
      <c r="G181" s="29">
        <v>3.63</v>
      </c>
      <c r="H181" s="29">
        <v>3.51</v>
      </c>
      <c r="I181" s="33"/>
      <c r="J181" s="189">
        <f t="shared" si="8"/>
        <v>0</v>
      </c>
    </row>
    <row r="182" spans="1:10" ht="18" x14ac:dyDescent="0.2">
      <c r="A182" s="4"/>
      <c r="B182" s="74"/>
      <c r="C182" s="217" t="s">
        <v>109</v>
      </c>
      <c r="D182" s="218"/>
      <c r="E182" s="32">
        <v>3</v>
      </c>
      <c r="F182" s="28" t="s">
        <v>4</v>
      </c>
      <c r="G182" s="29">
        <v>5.25</v>
      </c>
      <c r="H182" s="29">
        <v>5.09</v>
      </c>
      <c r="I182" s="33"/>
      <c r="J182" s="189">
        <f t="shared" si="8"/>
        <v>0</v>
      </c>
    </row>
    <row r="183" spans="1:10" ht="18" x14ac:dyDescent="0.2">
      <c r="A183" s="178" t="s">
        <v>6</v>
      </c>
      <c r="B183" s="100"/>
      <c r="C183" s="217" t="s">
        <v>280</v>
      </c>
      <c r="D183" s="218"/>
      <c r="E183" s="32">
        <v>3</v>
      </c>
      <c r="F183" s="28" t="s">
        <v>10</v>
      </c>
      <c r="G183" s="29">
        <v>5.74</v>
      </c>
      <c r="H183" s="29">
        <v>5.45</v>
      </c>
      <c r="I183" s="33"/>
      <c r="J183" s="189">
        <f t="shared" si="8"/>
        <v>0</v>
      </c>
    </row>
    <row r="184" spans="1:10" ht="18" x14ac:dyDescent="0.2">
      <c r="A184" s="4"/>
      <c r="B184" s="74"/>
      <c r="C184" s="217" t="s">
        <v>110</v>
      </c>
      <c r="D184" s="218"/>
      <c r="E184" s="32">
        <v>3</v>
      </c>
      <c r="F184" s="28" t="s">
        <v>9</v>
      </c>
      <c r="G184" s="29">
        <v>2.72</v>
      </c>
      <c r="H184" s="29">
        <v>2.64</v>
      </c>
      <c r="I184" s="33"/>
      <c r="J184" s="189">
        <f t="shared" si="8"/>
        <v>0</v>
      </c>
    </row>
    <row r="185" spans="1:10" ht="18" x14ac:dyDescent="0.2">
      <c r="A185" s="4"/>
      <c r="C185" s="217" t="s">
        <v>111</v>
      </c>
      <c r="D185" s="218"/>
      <c r="E185" s="32">
        <v>3</v>
      </c>
      <c r="F185" s="28" t="s">
        <v>9</v>
      </c>
      <c r="G185" s="29">
        <v>5.3</v>
      </c>
      <c r="H185" s="29">
        <v>5.13</v>
      </c>
      <c r="I185" s="33"/>
      <c r="J185" s="189">
        <f t="shared" si="8"/>
        <v>0</v>
      </c>
    </row>
    <row r="186" spans="1:10" ht="18" x14ac:dyDescent="0.2">
      <c r="A186" s="4"/>
      <c r="C186" s="217" t="s">
        <v>112</v>
      </c>
      <c r="D186" s="218"/>
      <c r="E186" s="32">
        <v>3</v>
      </c>
      <c r="F186" s="28" t="s">
        <v>10</v>
      </c>
      <c r="G186" s="29">
        <v>4.2300000000000004</v>
      </c>
      <c r="H186" s="29">
        <v>4.0999999999999996</v>
      </c>
      <c r="I186" s="33"/>
      <c r="J186" s="189">
        <f t="shared" si="8"/>
        <v>0</v>
      </c>
    </row>
    <row r="187" spans="1:10" ht="18" x14ac:dyDescent="0.2">
      <c r="A187" s="4"/>
      <c r="C187" s="243" t="s">
        <v>343</v>
      </c>
      <c r="D187" s="244"/>
      <c r="E187" s="32">
        <v>3</v>
      </c>
      <c r="F187" s="28" t="s">
        <v>9</v>
      </c>
      <c r="G187" s="29">
        <v>4.2300000000000004</v>
      </c>
      <c r="H187" s="29">
        <v>4.0999999999999996</v>
      </c>
      <c r="I187" s="33"/>
      <c r="J187" s="189">
        <f t="shared" si="8"/>
        <v>0</v>
      </c>
    </row>
    <row r="188" spans="1:10" ht="18" x14ac:dyDescent="0.2">
      <c r="A188" s="4"/>
      <c r="B188" s="74"/>
      <c r="C188" s="217" t="s">
        <v>193</v>
      </c>
      <c r="D188" s="218"/>
      <c r="E188" s="32">
        <v>3</v>
      </c>
      <c r="F188" s="28" t="s">
        <v>4</v>
      </c>
      <c r="G188" s="29">
        <v>7.86</v>
      </c>
      <c r="H188" s="29">
        <v>7.6</v>
      </c>
      <c r="I188" s="33"/>
      <c r="J188" s="189">
        <f t="shared" si="8"/>
        <v>0</v>
      </c>
    </row>
    <row r="189" spans="1:10" ht="18" x14ac:dyDescent="0.2">
      <c r="A189" s="4"/>
      <c r="C189" s="217" t="s">
        <v>113</v>
      </c>
      <c r="D189" s="218"/>
      <c r="E189" s="32">
        <v>1</v>
      </c>
      <c r="F189" s="28" t="s">
        <v>17</v>
      </c>
      <c r="G189" s="29">
        <v>9.39</v>
      </c>
      <c r="H189" s="29">
        <v>9.09</v>
      </c>
      <c r="I189" s="33"/>
      <c r="J189" s="189">
        <f>IF(I189&lt;10,G189*I189,H189*I189)</f>
        <v>0</v>
      </c>
    </row>
    <row r="190" spans="1:10" ht="18" x14ac:dyDescent="0.2">
      <c r="A190" s="4"/>
      <c r="C190" s="217" t="s">
        <v>114</v>
      </c>
      <c r="D190" s="218"/>
      <c r="E190" s="32">
        <v>3</v>
      </c>
      <c r="F190" s="28" t="s">
        <v>4</v>
      </c>
      <c r="G190" s="29">
        <v>6.65</v>
      </c>
      <c r="H190" s="29">
        <v>6.44</v>
      </c>
      <c r="I190" s="33"/>
      <c r="J190" s="189">
        <f>IF(I190&lt;3,0,IF(I190&lt;10,G190*I190,H190*I190))</f>
        <v>0</v>
      </c>
    </row>
    <row r="191" spans="1:10" ht="18" x14ac:dyDescent="0.2">
      <c r="A191" s="4"/>
      <c r="B191" s="74"/>
      <c r="C191" s="217" t="s">
        <v>64</v>
      </c>
      <c r="D191" s="218"/>
      <c r="E191" s="32">
        <v>3</v>
      </c>
      <c r="F191" s="28" t="s">
        <v>136</v>
      </c>
      <c r="G191" s="29">
        <v>4.32</v>
      </c>
      <c r="H191" s="29">
        <v>4.1900000000000004</v>
      </c>
      <c r="I191" s="33"/>
      <c r="J191" s="189">
        <f>IF(I191&lt;3,0,IF(I191&lt;10,G191*I191,H191*I191))</f>
        <v>0</v>
      </c>
    </row>
    <row r="192" spans="1:10" ht="18" x14ac:dyDescent="0.2">
      <c r="A192" s="4"/>
      <c r="C192" s="217" t="s">
        <v>115</v>
      </c>
      <c r="D192" s="218"/>
      <c r="E192" s="32">
        <v>3</v>
      </c>
      <c r="F192" s="28" t="s">
        <v>36</v>
      </c>
      <c r="G192" s="29">
        <v>5.35</v>
      </c>
      <c r="H192" s="29">
        <v>5.18</v>
      </c>
      <c r="I192" s="33"/>
      <c r="J192" s="189">
        <f>IF(I192&lt;3,0,IF(I192&lt;10,G192*I192,H192*I192))</f>
        <v>0</v>
      </c>
    </row>
    <row r="193" spans="1:10" ht="18" x14ac:dyDescent="0.2">
      <c r="A193" s="4"/>
      <c r="C193" s="217" t="s">
        <v>204</v>
      </c>
      <c r="D193" s="218"/>
      <c r="E193" s="32">
        <v>3</v>
      </c>
      <c r="F193" s="28" t="s">
        <v>36</v>
      </c>
      <c r="G193" s="29">
        <v>4.84</v>
      </c>
      <c r="H193" s="29">
        <v>4.68</v>
      </c>
      <c r="I193" s="33"/>
      <c r="J193" s="189">
        <f>IF(I193&lt;3,0,IF(I193&lt;10,G193*I193,H193*I193))</f>
        <v>0</v>
      </c>
    </row>
    <row r="194" spans="1:10" ht="18" x14ac:dyDescent="0.2">
      <c r="A194" s="4"/>
      <c r="C194" s="217" t="s">
        <v>116</v>
      </c>
      <c r="D194" s="218"/>
      <c r="E194" s="32">
        <v>1</v>
      </c>
      <c r="F194" s="28" t="s">
        <v>37</v>
      </c>
      <c r="G194" s="29">
        <v>8.32</v>
      </c>
      <c r="H194" s="29">
        <v>8.06</v>
      </c>
      <c r="I194" s="33"/>
      <c r="J194" s="189">
        <f>IF(I194&lt;10,G194*I194,H194*I194)</f>
        <v>0</v>
      </c>
    </row>
    <row r="195" spans="1:10" ht="18" x14ac:dyDescent="0.2">
      <c r="A195" s="4"/>
      <c r="C195" s="217" t="s">
        <v>117</v>
      </c>
      <c r="D195" s="218"/>
      <c r="E195" s="32">
        <v>3</v>
      </c>
      <c r="F195" s="28" t="s">
        <v>137</v>
      </c>
      <c r="G195" s="29">
        <v>4.2300000000000004</v>
      </c>
      <c r="H195" s="29">
        <v>4.0999999999999996</v>
      </c>
      <c r="I195" s="33"/>
      <c r="J195" s="189">
        <f t="shared" ref="J195:J211" si="9">IF(I195&lt;3,0,IF(I195&lt;10,G195*I195,H195*I195))</f>
        <v>0</v>
      </c>
    </row>
    <row r="196" spans="1:10" ht="18" x14ac:dyDescent="0.2">
      <c r="A196" s="4"/>
      <c r="B196" s="47"/>
      <c r="C196" s="217" t="s">
        <v>38</v>
      </c>
      <c r="D196" s="218"/>
      <c r="E196" s="32">
        <v>3</v>
      </c>
      <c r="F196" s="28" t="s">
        <v>138</v>
      </c>
      <c r="G196" s="29">
        <v>3.3</v>
      </c>
      <c r="H196" s="29">
        <v>3.2</v>
      </c>
      <c r="I196" s="33"/>
      <c r="J196" s="189">
        <f t="shared" si="9"/>
        <v>0</v>
      </c>
    </row>
    <row r="197" spans="1:10" ht="18" x14ac:dyDescent="0.2">
      <c r="A197" s="39"/>
      <c r="B197" s="74"/>
      <c r="C197" s="217" t="s">
        <v>118</v>
      </c>
      <c r="D197" s="218"/>
      <c r="E197" s="32">
        <v>3</v>
      </c>
      <c r="F197" s="28" t="s">
        <v>11</v>
      </c>
      <c r="G197" s="29">
        <v>5.16</v>
      </c>
      <c r="H197" s="29">
        <v>5</v>
      </c>
      <c r="I197" s="33"/>
      <c r="J197" s="189">
        <f t="shared" si="9"/>
        <v>0</v>
      </c>
    </row>
    <row r="198" spans="1:10" ht="18" x14ac:dyDescent="0.2">
      <c r="A198" s="39"/>
      <c r="B198" s="47"/>
      <c r="C198" s="217" t="s">
        <v>119</v>
      </c>
      <c r="D198" s="218"/>
      <c r="E198" s="32">
        <v>3</v>
      </c>
      <c r="F198" s="28" t="s">
        <v>4</v>
      </c>
      <c r="G198" s="29">
        <v>7.07</v>
      </c>
      <c r="H198" s="29">
        <v>6.84</v>
      </c>
      <c r="I198" s="33"/>
      <c r="J198" s="189">
        <f t="shared" si="9"/>
        <v>0</v>
      </c>
    </row>
    <row r="199" spans="1:10" ht="18" customHeight="1" x14ac:dyDescent="0.2">
      <c r="A199" s="39"/>
      <c r="B199" s="47"/>
      <c r="C199" s="217" t="s">
        <v>120</v>
      </c>
      <c r="D199" s="218"/>
      <c r="E199" s="32">
        <v>3</v>
      </c>
      <c r="F199" s="28" t="s">
        <v>4</v>
      </c>
      <c r="G199" s="29">
        <v>7.07</v>
      </c>
      <c r="H199" s="29">
        <v>6.84</v>
      </c>
      <c r="I199" s="33"/>
      <c r="J199" s="189">
        <f t="shared" si="9"/>
        <v>0</v>
      </c>
    </row>
    <row r="200" spans="1:10" ht="18" customHeight="1" x14ac:dyDescent="0.2">
      <c r="A200" s="39"/>
      <c r="B200" s="47"/>
      <c r="C200" s="217" t="s">
        <v>121</v>
      </c>
      <c r="D200" s="218"/>
      <c r="E200" s="32">
        <v>3</v>
      </c>
      <c r="F200" s="28" t="s">
        <v>4</v>
      </c>
      <c r="G200" s="29">
        <v>5.53</v>
      </c>
      <c r="H200" s="29">
        <v>5.36</v>
      </c>
      <c r="I200" s="33"/>
      <c r="J200" s="189">
        <f t="shared" si="9"/>
        <v>0</v>
      </c>
    </row>
    <row r="201" spans="1:10" ht="18" customHeight="1" x14ac:dyDescent="0.2">
      <c r="A201" s="39"/>
      <c r="B201" s="47"/>
      <c r="C201" s="217" t="s">
        <v>122</v>
      </c>
      <c r="D201" s="218"/>
      <c r="E201" s="32">
        <v>3</v>
      </c>
      <c r="F201" s="28" t="s">
        <v>4</v>
      </c>
      <c r="G201" s="29">
        <v>4.84</v>
      </c>
      <c r="H201" s="29">
        <v>4.68</v>
      </c>
      <c r="I201" s="33"/>
      <c r="J201" s="189">
        <f t="shared" si="9"/>
        <v>0</v>
      </c>
    </row>
    <row r="202" spans="1:10" ht="18" customHeight="1" x14ac:dyDescent="0.2">
      <c r="A202" s="39"/>
      <c r="B202" s="47"/>
      <c r="C202" s="217" t="s">
        <v>123</v>
      </c>
      <c r="D202" s="218"/>
      <c r="E202" s="32">
        <v>3</v>
      </c>
      <c r="F202" s="28" t="s">
        <v>4</v>
      </c>
      <c r="G202" s="29">
        <v>7.63</v>
      </c>
      <c r="H202" s="29">
        <v>7.38</v>
      </c>
      <c r="I202" s="33"/>
      <c r="J202" s="189">
        <f t="shared" si="9"/>
        <v>0</v>
      </c>
    </row>
    <row r="203" spans="1:10" ht="18" customHeight="1" x14ac:dyDescent="0.2">
      <c r="A203" s="39"/>
      <c r="B203" s="47"/>
      <c r="C203" s="217" t="s">
        <v>124</v>
      </c>
      <c r="D203" s="218"/>
      <c r="E203" s="32">
        <v>3</v>
      </c>
      <c r="F203" s="28" t="s">
        <v>4</v>
      </c>
      <c r="G203" s="29">
        <v>4.32</v>
      </c>
      <c r="H203" s="29">
        <v>4.1900000000000004</v>
      </c>
      <c r="I203" s="33"/>
      <c r="J203" s="189">
        <f t="shared" si="9"/>
        <v>0</v>
      </c>
    </row>
    <row r="204" spans="1:10" ht="18" customHeight="1" x14ac:dyDescent="0.2">
      <c r="A204" s="39"/>
      <c r="B204" s="74"/>
      <c r="C204" s="217" t="s">
        <v>125</v>
      </c>
      <c r="D204" s="218"/>
      <c r="E204" s="32">
        <v>3</v>
      </c>
      <c r="F204" s="28" t="s">
        <v>33</v>
      </c>
      <c r="G204" s="29">
        <v>6.32</v>
      </c>
      <c r="H204" s="29">
        <v>6.5475000000000003</v>
      </c>
      <c r="I204" s="33"/>
      <c r="J204" s="189">
        <f t="shared" si="9"/>
        <v>0</v>
      </c>
    </row>
    <row r="205" spans="1:10" ht="18" customHeight="1" x14ac:dyDescent="0.2">
      <c r="A205" s="39"/>
      <c r="B205" s="74"/>
      <c r="C205" s="217" t="s">
        <v>126</v>
      </c>
      <c r="D205" s="218"/>
      <c r="E205" s="32">
        <v>3</v>
      </c>
      <c r="F205" s="28" t="s">
        <v>33</v>
      </c>
      <c r="G205" s="29">
        <v>5.3</v>
      </c>
      <c r="H205" s="29">
        <v>5.13</v>
      </c>
      <c r="I205" s="33"/>
      <c r="J205" s="189">
        <f t="shared" si="9"/>
        <v>0</v>
      </c>
    </row>
    <row r="206" spans="1:10" ht="18" customHeight="1" x14ac:dyDescent="0.2">
      <c r="A206" s="39"/>
      <c r="B206" s="74"/>
      <c r="C206" s="217" t="s">
        <v>127</v>
      </c>
      <c r="D206" s="218"/>
      <c r="E206" s="32">
        <v>3</v>
      </c>
      <c r="F206" s="28" t="s">
        <v>33</v>
      </c>
      <c r="G206" s="29">
        <v>7.86</v>
      </c>
      <c r="H206" s="29">
        <v>7.97</v>
      </c>
      <c r="I206" s="33"/>
      <c r="J206" s="189">
        <f t="shared" si="9"/>
        <v>0</v>
      </c>
    </row>
    <row r="207" spans="1:10" ht="18" x14ac:dyDescent="0.2">
      <c r="A207" s="39"/>
      <c r="B207" s="47"/>
      <c r="C207" s="217" t="s">
        <v>128</v>
      </c>
      <c r="D207" s="218"/>
      <c r="E207" s="32">
        <v>3</v>
      </c>
      <c r="F207" s="28" t="s">
        <v>33</v>
      </c>
      <c r="G207" s="29">
        <v>4.5999999999999996</v>
      </c>
      <c r="H207" s="29">
        <v>4.46</v>
      </c>
      <c r="I207" s="33"/>
      <c r="J207" s="189">
        <f t="shared" si="9"/>
        <v>0</v>
      </c>
    </row>
    <row r="208" spans="1:10" ht="18" customHeight="1" x14ac:dyDescent="0.2">
      <c r="A208" s="39"/>
      <c r="B208" s="74"/>
      <c r="C208" s="217" t="s">
        <v>129</v>
      </c>
      <c r="D208" s="218"/>
      <c r="E208" s="32">
        <v>3</v>
      </c>
      <c r="F208" s="28" t="s">
        <v>4</v>
      </c>
      <c r="G208" s="29">
        <v>5.91</v>
      </c>
      <c r="H208" s="29">
        <v>5.72</v>
      </c>
      <c r="I208" s="33"/>
      <c r="J208" s="189">
        <f t="shared" si="9"/>
        <v>0</v>
      </c>
    </row>
    <row r="209" spans="1:10" ht="18.75" customHeight="1" x14ac:dyDescent="0.2">
      <c r="A209" s="39"/>
      <c r="B209" s="47"/>
      <c r="C209" s="217" t="s">
        <v>130</v>
      </c>
      <c r="D209" s="218"/>
      <c r="E209" s="32">
        <v>3</v>
      </c>
      <c r="F209" s="28" t="s">
        <v>4</v>
      </c>
      <c r="G209" s="29">
        <v>7.07</v>
      </c>
      <c r="H209" s="29">
        <v>6.84</v>
      </c>
      <c r="I209" s="33"/>
      <c r="J209" s="189">
        <f t="shared" si="9"/>
        <v>0</v>
      </c>
    </row>
    <row r="210" spans="1:10" ht="18" x14ac:dyDescent="0.2">
      <c r="B210" s="47"/>
      <c r="C210" s="217" t="s">
        <v>43</v>
      </c>
      <c r="D210" s="218"/>
      <c r="E210" s="32">
        <v>3</v>
      </c>
      <c r="F210" s="28" t="s">
        <v>4</v>
      </c>
      <c r="G210" s="29">
        <v>4.05</v>
      </c>
      <c r="H210" s="29">
        <v>3.92</v>
      </c>
      <c r="I210" s="33"/>
      <c r="J210" s="189">
        <f t="shared" si="9"/>
        <v>0</v>
      </c>
    </row>
    <row r="211" spans="1:10" ht="18" x14ac:dyDescent="0.2">
      <c r="C211" s="217" t="s">
        <v>131</v>
      </c>
      <c r="D211" s="218"/>
      <c r="E211" s="32">
        <v>3</v>
      </c>
      <c r="F211" s="28" t="s">
        <v>4</v>
      </c>
      <c r="G211" s="29">
        <v>4.51</v>
      </c>
      <c r="H211" s="29">
        <v>4.37</v>
      </c>
      <c r="I211" s="33"/>
      <c r="J211" s="189">
        <f t="shared" si="9"/>
        <v>0</v>
      </c>
    </row>
    <row r="212" spans="1:10" ht="18" x14ac:dyDescent="0.2">
      <c r="C212" s="173" t="s">
        <v>65</v>
      </c>
      <c r="D212" s="174"/>
      <c r="E212" s="162"/>
      <c r="F212" s="122"/>
      <c r="G212" s="35"/>
      <c r="H212" s="35"/>
      <c r="I212" s="163"/>
      <c r="J212" s="190"/>
    </row>
    <row r="213" spans="1:10" ht="18" x14ac:dyDescent="0.2">
      <c r="A213" s="178" t="s">
        <v>6</v>
      </c>
      <c r="B213" s="100"/>
      <c r="C213" s="245" t="s">
        <v>265</v>
      </c>
      <c r="D213" s="246"/>
      <c r="E213" s="32">
        <v>3</v>
      </c>
      <c r="F213" s="28" t="s">
        <v>34</v>
      </c>
      <c r="G213" s="29">
        <v>6.47</v>
      </c>
      <c r="H213" s="29">
        <v>6.14</v>
      </c>
      <c r="I213" s="33"/>
      <c r="J213" s="189">
        <f t="shared" ref="J213:J218" si="10">IF(I213&lt;3,0,IF(I213&lt;10,G213*I213,H213*I213))</f>
        <v>0</v>
      </c>
    </row>
    <row r="214" spans="1:10" ht="18" x14ac:dyDescent="0.2">
      <c r="A214" s="178" t="s">
        <v>6</v>
      </c>
      <c r="B214" s="100"/>
      <c r="C214" s="245" t="s">
        <v>266</v>
      </c>
      <c r="D214" s="246"/>
      <c r="E214" s="32">
        <v>3</v>
      </c>
      <c r="F214" s="28" t="s">
        <v>34</v>
      </c>
      <c r="G214" s="29">
        <v>6.47</v>
      </c>
      <c r="H214" s="29">
        <v>6.14</v>
      </c>
      <c r="I214" s="33"/>
      <c r="J214" s="189">
        <f t="shared" si="10"/>
        <v>0</v>
      </c>
    </row>
    <row r="215" spans="1:10" ht="18" x14ac:dyDescent="0.2">
      <c r="B215" s="74"/>
      <c r="C215" s="217" t="s">
        <v>35</v>
      </c>
      <c r="D215" s="218"/>
      <c r="E215" s="32">
        <v>3</v>
      </c>
      <c r="F215" s="28" t="s">
        <v>7</v>
      </c>
      <c r="G215" s="29">
        <v>3.26</v>
      </c>
      <c r="H215" s="29">
        <v>3.15</v>
      </c>
      <c r="I215" s="33"/>
      <c r="J215" s="189">
        <f t="shared" si="10"/>
        <v>0</v>
      </c>
    </row>
    <row r="216" spans="1:10" ht="18" x14ac:dyDescent="0.2">
      <c r="B216" s="47"/>
      <c r="C216" s="217" t="s">
        <v>132</v>
      </c>
      <c r="D216" s="218"/>
      <c r="E216" s="32">
        <v>3</v>
      </c>
      <c r="F216" s="28" t="s">
        <v>4</v>
      </c>
      <c r="G216" s="29">
        <v>4.1900000000000004</v>
      </c>
      <c r="H216" s="29">
        <v>4.05</v>
      </c>
      <c r="I216" s="33"/>
      <c r="J216" s="189">
        <f t="shared" si="10"/>
        <v>0</v>
      </c>
    </row>
    <row r="217" spans="1:10" ht="18" x14ac:dyDescent="0.2">
      <c r="A217" s="39"/>
      <c r="B217" s="74"/>
      <c r="C217" s="217" t="s">
        <v>133</v>
      </c>
      <c r="D217" s="218"/>
      <c r="E217" s="32">
        <v>3</v>
      </c>
      <c r="F217" s="28" t="s">
        <v>4</v>
      </c>
      <c r="G217" s="29">
        <v>8.4600000000000009</v>
      </c>
      <c r="H217" s="29">
        <v>8.19</v>
      </c>
      <c r="I217" s="33"/>
      <c r="J217" s="189">
        <f t="shared" si="10"/>
        <v>0</v>
      </c>
    </row>
    <row r="218" spans="1:10" ht="18.75" thickBot="1" x14ac:dyDescent="0.25">
      <c r="A218" s="20"/>
      <c r="B218" s="47"/>
      <c r="C218" s="215" t="s">
        <v>134</v>
      </c>
      <c r="D218" s="216"/>
      <c r="E218" s="62">
        <v>3</v>
      </c>
      <c r="F218" s="55" t="s">
        <v>4</v>
      </c>
      <c r="G218" s="53">
        <v>5.86</v>
      </c>
      <c r="H218" s="53">
        <v>5.67</v>
      </c>
      <c r="I218" s="63"/>
      <c r="J218" s="191">
        <f t="shared" si="10"/>
        <v>0</v>
      </c>
    </row>
    <row r="219" spans="1:10" ht="15" x14ac:dyDescent="0.2">
      <c r="B219" s="20"/>
      <c r="C219" s="20"/>
      <c r="D219" s="20"/>
      <c r="E219" s="20"/>
      <c r="F219" s="20"/>
      <c r="G219" s="20"/>
      <c r="H219" s="214" t="s">
        <v>338</v>
      </c>
      <c r="I219" s="214"/>
      <c r="J219" s="211">
        <f>SUM(J166:J218)</f>
        <v>0</v>
      </c>
    </row>
    <row r="220" spans="1:10" ht="33" customHeight="1" x14ac:dyDescent="0.2"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1:10" ht="27.75" x14ac:dyDescent="0.2">
      <c r="A221" s="289" t="s">
        <v>20</v>
      </c>
      <c r="B221" s="289"/>
      <c r="C221" s="289"/>
      <c r="D221" s="289"/>
      <c r="E221" s="289"/>
      <c r="F221" s="289"/>
      <c r="G221" s="289"/>
      <c r="H221" s="289"/>
      <c r="I221" s="289"/>
      <c r="J221" s="289"/>
    </row>
    <row r="222" spans="1:10" ht="24.75" customHeight="1" thickBot="1" x14ac:dyDescent="0.25">
      <c r="E222" s="18"/>
      <c r="F222" s="18"/>
      <c r="G222" s="18"/>
      <c r="H222" s="18"/>
      <c r="I222" s="18"/>
      <c r="J222" s="18"/>
    </row>
    <row r="223" spans="1:10" ht="24" customHeight="1" thickBot="1" x14ac:dyDescent="0.25">
      <c r="A223" s="38"/>
      <c r="B223" s="36"/>
      <c r="C223" s="60"/>
      <c r="E223" s="67" t="s">
        <v>253</v>
      </c>
      <c r="F223" s="70" t="s">
        <v>66</v>
      </c>
      <c r="G223" s="66" t="s">
        <v>211</v>
      </c>
      <c r="H223" s="66" t="s">
        <v>212</v>
      </c>
      <c r="I223" s="70" t="s">
        <v>2</v>
      </c>
      <c r="J223" s="71" t="s">
        <v>3</v>
      </c>
    </row>
    <row r="224" spans="1:10" ht="18" x14ac:dyDescent="0.2">
      <c r="A224" s="4"/>
      <c r="B224" s="100" t="s">
        <v>218</v>
      </c>
      <c r="C224" s="219" t="s">
        <v>100</v>
      </c>
      <c r="D224" s="220"/>
      <c r="E224" s="61">
        <v>3</v>
      </c>
      <c r="F224" s="54" t="s">
        <v>9</v>
      </c>
      <c r="G224" s="51">
        <v>6.19</v>
      </c>
      <c r="H224" s="51">
        <v>5.99</v>
      </c>
      <c r="I224" s="64"/>
      <c r="J224" s="188">
        <f t="shared" ref="J224:J231" si="11">IF(I224&lt;3,0,IF(I224&lt;10,G224*I224,H224*I224))</f>
        <v>0</v>
      </c>
    </row>
    <row r="225" spans="1:10" ht="18" x14ac:dyDescent="0.2">
      <c r="A225" s="4"/>
      <c r="B225" s="103"/>
      <c r="C225" s="217" t="s">
        <v>318</v>
      </c>
      <c r="D225" s="218"/>
      <c r="E225" s="32">
        <v>3</v>
      </c>
      <c r="F225" s="28" t="s">
        <v>25</v>
      </c>
      <c r="G225" s="29">
        <v>5.3</v>
      </c>
      <c r="H225" s="29">
        <v>5.13</v>
      </c>
      <c r="I225" s="33"/>
      <c r="J225" s="189">
        <f t="shared" si="11"/>
        <v>0</v>
      </c>
    </row>
    <row r="226" spans="1:10" ht="18" x14ac:dyDescent="0.2">
      <c r="A226" s="4"/>
      <c r="B226" s="100" t="s">
        <v>218</v>
      </c>
      <c r="C226" s="217" t="s">
        <v>101</v>
      </c>
      <c r="D226" s="218"/>
      <c r="E226" s="32">
        <v>3</v>
      </c>
      <c r="F226" s="28" t="s">
        <v>5</v>
      </c>
      <c r="G226" s="29">
        <v>9.3000000000000007</v>
      </c>
      <c r="H226" s="29">
        <v>9</v>
      </c>
      <c r="I226" s="33"/>
      <c r="J226" s="189">
        <f t="shared" si="11"/>
        <v>0</v>
      </c>
    </row>
    <row r="227" spans="1:10" ht="18" x14ac:dyDescent="0.2">
      <c r="A227" s="4"/>
      <c r="B227" s="100" t="s">
        <v>218</v>
      </c>
      <c r="C227" s="217" t="s">
        <v>58</v>
      </c>
      <c r="D227" s="218"/>
      <c r="E227" s="32">
        <v>3</v>
      </c>
      <c r="F227" s="28" t="s">
        <v>24</v>
      </c>
      <c r="G227" s="29">
        <v>5.44</v>
      </c>
      <c r="H227" s="29">
        <v>5.27</v>
      </c>
      <c r="I227" s="33"/>
      <c r="J227" s="189">
        <f t="shared" si="11"/>
        <v>0</v>
      </c>
    </row>
    <row r="228" spans="1:10" ht="18" x14ac:dyDescent="0.2">
      <c r="A228" s="4"/>
      <c r="B228" s="100"/>
      <c r="C228" s="217" t="s">
        <v>59</v>
      </c>
      <c r="D228" s="218"/>
      <c r="E228" s="32">
        <v>3</v>
      </c>
      <c r="F228" s="28" t="s">
        <v>25</v>
      </c>
      <c r="G228" s="29">
        <v>5.3</v>
      </c>
      <c r="H228" s="29">
        <v>5.13</v>
      </c>
      <c r="I228" s="33"/>
      <c r="J228" s="189">
        <f t="shared" si="11"/>
        <v>0</v>
      </c>
    </row>
    <row r="229" spans="1:10" ht="18" x14ac:dyDescent="0.2">
      <c r="B229" s="103"/>
      <c r="C229" s="217" t="s">
        <v>317</v>
      </c>
      <c r="D229" s="218"/>
      <c r="E229" s="32">
        <v>3</v>
      </c>
      <c r="F229" s="28" t="s">
        <v>25</v>
      </c>
      <c r="G229" s="29">
        <v>5.16</v>
      </c>
      <c r="H229" s="29">
        <v>5</v>
      </c>
      <c r="I229" s="33"/>
      <c r="J229" s="189">
        <f t="shared" si="11"/>
        <v>0</v>
      </c>
    </row>
    <row r="230" spans="1:10" ht="18" x14ac:dyDescent="0.2">
      <c r="B230" s="103"/>
      <c r="C230" s="217" t="s">
        <v>102</v>
      </c>
      <c r="D230" s="218"/>
      <c r="E230" s="32">
        <v>3</v>
      </c>
      <c r="F230" s="28" t="s">
        <v>26</v>
      </c>
      <c r="G230" s="29">
        <v>6.57</v>
      </c>
      <c r="H230" s="29">
        <v>6.35</v>
      </c>
      <c r="I230" s="33"/>
      <c r="J230" s="189">
        <f t="shared" si="11"/>
        <v>0</v>
      </c>
    </row>
    <row r="231" spans="1:10" ht="18" x14ac:dyDescent="0.2">
      <c r="B231" s="100" t="s">
        <v>218</v>
      </c>
      <c r="C231" s="217" t="s">
        <v>103</v>
      </c>
      <c r="D231" s="218"/>
      <c r="E231" s="32">
        <v>3</v>
      </c>
      <c r="F231" s="28" t="s">
        <v>5</v>
      </c>
      <c r="G231" s="29">
        <v>6.57</v>
      </c>
      <c r="H231" s="29">
        <v>6.35</v>
      </c>
      <c r="I231" s="33"/>
      <c r="J231" s="189">
        <f t="shared" si="11"/>
        <v>0</v>
      </c>
    </row>
    <row r="232" spans="1:10" ht="18" x14ac:dyDescent="0.2">
      <c r="B232" s="100" t="s">
        <v>218</v>
      </c>
      <c r="C232" s="217" t="s">
        <v>206</v>
      </c>
      <c r="D232" s="218"/>
      <c r="E232" s="32">
        <v>1</v>
      </c>
      <c r="F232" s="28" t="s">
        <v>5</v>
      </c>
      <c r="G232" s="29">
        <v>8.4600000000000009</v>
      </c>
      <c r="H232" s="29">
        <v>8.19</v>
      </c>
      <c r="I232" s="33"/>
      <c r="J232" s="189">
        <f>IF(I232&lt;10,G232*I232,H232*I232)</f>
        <v>0</v>
      </c>
    </row>
    <row r="233" spans="1:10" ht="18.75" thickBot="1" x14ac:dyDescent="0.25">
      <c r="A233" s="20"/>
      <c r="B233" s="103"/>
      <c r="C233" s="215" t="s">
        <v>319</v>
      </c>
      <c r="D233" s="216"/>
      <c r="E233" s="62">
        <v>1</v>
      </c>
      <c r="F233" s="55" t="s">
        <v>26</v>
      </c>
      <c r="G233" s="53">
        <v>8.9700000000000006</v>
      </c>
      <c r="H233" s="53">
        <v>8.69</v>
      </c>
      <c r="I233" s="63"/>
      <c r="J233" s="191">
        <f>IF(I233&lt;10,G233*I233,H233*I233)</f>
        <v>0</v>
      </c>
    </row>
    <row r="234" spans="1:10" ht="15" x14ac:dyDescent="0.2">
      <c r="A234" s="20"/>
      <c r="B234" s="20"/>
      <c r="C234" s="20"/>
      <c r="D234" s="20"/>
      <c r="E234" s="20"/>
      <c r="F234" s="20"/>
      <c r="G234" s="20"/>
      <c r="H234" s="214" t="s">
        <v>339</v>
      </c>
      <c r="I234" s="214"/>
      <c r="J234" s="211">
        <f>SUM(J224:J233)</f>
        <v>0</v>
      </c>
    </row>
    <row r="235" spans="1:10" ht="15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</row>
    <row r="236" spans="1:10" ht="15.75" x14ac:dyDescent="0.2">
      <c r="A236" s="165" t="s">
        <v>219</v>
      </c>
      <c r="B236" s="20"/>
      <c r="C236" s="20"/>
      <c r="D236" s="20"/>
      <c r="E236" s="20"/>
      <c r="F236" s="20"/>
      <c r="G236" s="20"/>
      <c r="H236" s="20"/>
      <c r="I236" s="20"/>
      <c r="J236" s="20"/>
    </row>
    <row r="237" spans="1:10" ht="15.75" x14ac:dyDescent="0.2">
      <c r="A237" s="100" t="s">
        <v>218</v>
      </c>
      <c r="B237" s="101" t="s">
        <v>272</v>
      </c>
      <c r="C237" s="166"/>
      <c r="D237" s="166"/>
      <c r="E237" s="166"/>
      <c r="F237" s="20"/>
      <c r="G237" s="20"/>
      <c r="H237" s="20"/>
      <c r="I237" s="20"/>
      <c r="J237" s="20"/>
    </row>
    <row r="238" spans="1:10" ht="15.75" x14ac:dyDescent="0.2">
      <c r="A238" s="178" t="s">
        <v>6</v>
      </c>
      <c r="B238" s="179" t="s">
        <v>294</v>
      </c>
      <c r="C238" s="166"/>
      <c r="D238" s="166"/>
      <c r="E238" s="166"/>
      <c r="F238" s="20"/>
      <c r="G238" s="20"/>
      <c r="H238" s="20"/>
      <c r="I238" s="20"/>
      <c r="J238" s="20"/>
    </row>
    <row r="239" spans="1:10" ht="15" x14ac:dyDescent="0.2">
      <c r="A239" s="166" t="s">
        <v>222</v>
      </c>
      <c r="B239" s="167"/>
      <c r="C239" s="166"/>
      <c r="D239" s="166"/>
      <c r="E239" s="166"/>
      <c r="F239" s="166"/>
      <c r="G239" s="166"/>
      <c r="H239" s="166"/>
      <c r="I239" s="166"/>
      <c r="J239" s="166"/>
    </row>
    <row r="240" spans="1:10" ht="15.75" x14ac:dyDescent="0.2">
      <c r="A240" s="247" t="s">
        <v>257</v>
      </c>
      <c r="B240" s="247"/>
      <c r="C240" s="247"/>
      <c r="D240" s="247"/>
      <c r="E240" s="247"/>
      <c r="F240" s="247"/>
      <c r="G240" s="247"/>
      <c r="H240" s="247"/>
      <c r="I240" s="247"/>
      <c r="J240" s="176"/>
    </row>
    <row r="241" spans="1:10" ht="15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</row>
    <row r="242" spans="1:10" ht="15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</row>
    <row r="243" spans="1:10" ht="27.75" x14ac:dyDescent="0.2">
      <c r="A243" s="289" t="s">
        <v>27</v>
      </c>
      <c r="B243" s="289"/>
      <c r="C243" s="289"/>
      <c r="D243" s="289"/>
      <c r="E243" s="289"/>
      <c r="F243" s="289"/>
      <c r="G243" s="289"/>
      <c r="H243" s="289"/>
      <c r="I243" s="289"/>
      <c r="J243" s="289"/>
    </row>
    <row r="244" spans="1:10" ht="13.5" thickBot="1" x14ac:dyDescent="0.25">
      <c r="C244" s="175"/>
      <c r="D244" s="202"/>
    </row>
    <row r="245" spans="1:10" ht="19.5" customHeight="1" x14ac:dyDescent="0.2">
      <c r="C245" s="139" t="s">
        <v>155</v>
      </c>
      <c r="D245" s="203"/>
      <c r="E245" s="140"/>
      <c r="F245" s="141"/>
      <c r="G245" s="142"/>
      <c r="H245" s="142"/>
      <c r="I245" s="161"/>
      <c r="J245" s="143"/>
    </row>
    <row r="246" spans="1:10" ht="19.5" customHeight="1" x14ac:dyDescent="0.2">
      <c r="C246" s="248" t="s">
        <v>243</v>
      </c>
      <c r="D246" s="249"/>
      <c r="E246" s="249"/>
      <c r="F246" s="249"/>
      <c r="G246" s="249"/>
      <c r="H246" s="249"/>
      <c r="I246" s="249"/>
      <c r="J246" s="250"/>
    </row>
    <row r="247" spans="1:10" ht="19.5" customHeight="1" x14ac:dyDescent="0.2">
      <c r="C247" s="144" t="s">
        <v>242</v>
      </c>
      <c r="D247" s="137"/>
      <c r="E247" s="129"/>
      <c r="F247" s="21"/>
      <c r="G247" s="21"/>
      <c r="H247" s="21"/>
      <c r="I247" s="134"/>
      <c r="J247" s="145"/>
    </row>
    <row r="248" spans="1:10" ht="19.5" customHeight="1" x14ac:dyDescent="0.2">
      <c r="A248" s="4"/>
      <c r="B248" s="73"/>
      <c r="C248" s="248" t="s">
        <v>245</v>
      </c>
      <c r="D248" s="249"/>
      <c r="E248" s="249"/>
      <c r="F248" s="249"/>
      <c r="G248" s="249"/>
      <c r="H248" s="249"/>
      <c r="I248" s="249"/>
      <c r="J248" s="250"/>
    </row>
    <row r="249" spans="1:10" ht="19.5" customHeight="1" x14ac:dyDescent="0.2">
      <c r="A249" s="2"/>
      <c r="B249" s="77"/>
      <c r="C249" s="248" t="s">
        <v>244</v>
      </c>
      <c r="D249" s="249"/>
      <c r="E249" s="249"/>
      <c r="F249" s="249"/>
      <c r="G249" s="249"/>
      <c r="H249" s="249"/>
      <c r="I249" s="249"/>
      <c r="J249" s="250"/>
    </row>
    <row r="250" spans="1:10" ht="19.5" customHeight="1" thickBot="1" x14ac:dyDescent="0.25">
      <c r="A250" s="6"/>
      <c r="B250" s="80"/>
      <c r="C250" s="251" t="s">
        <v>246</v>
      </c>
      <c r="D250" s="252"/>
      <c r="E250" s="252"/>
      <c r="F250" s="252"/>
      <c r="G250" s="252"/>
      <c r="H250" s="252"/>
      <c r="I250" s="252"/>
      <c r="J250" s="253"/>
    </row>
    <row r="251" spans="1:10" x14ac:dyDescent="0.2">
      <c r="A251" s="6"/>
      <c r="B251" s="80"/>
      <c r="C251" s="254" t="s">
        <v>249</v>
      </c>
      <c r="D251" s="254"/>
      <c r="E251" s="254"/>
      <c r="F251" s="254"/>
      <c r="G251" s="254"/>
      <c r="H251" s="254"/>
      <c r="I251" s="254"/>
      <c r="J251" s="254"/>
    </row>
    <row r="252" spans="1:10" ht="16.5" thickBot="1" x14ac:dyDescent="0.25">
      <c r="A252" s="6"/>
      <c r="B252" s="80"/>
      <c r="C252" s="177"/>
      <c r="D252" s="177"/>
      <c r="E252" s="137"/>
      <c r="F252" s="65"/>
      <c r="G252" s="65"/>
      <c r="H252" s="137"/>
      <c r="I252" s="138"/>
      <c r="J252" s="137"/>
    </row>
    <row r="253" spans="1:10" ht="30" customHeight="1" x14ac:dyDescent="0.2">
      <c r="A253" s="6"/>
      <c r="B253" s="80"/>
      <c r="C253" s="287" t="s">
        <v>251</v>
      </c>
      <c r="D253" s="288"/>
      <c r="E253" s="136" t="s">
        <v>253</v>
      </c>
      <c r="F253" s="255" t="s">
        <v>248</v>
      </c>
      <c r="G253" s="256"/>
      <c r="H253" s="257" t="s">
        <v>240</v>
      </c>
      <c r="I253" s="258"/>
      <c r="J253" s="155"/>
    </row>
    <row r="254" spans="1:10" ht="18" x14ac:dyDescent="0.2">
      <c r="A254" s="37"/>
      <c r="B254" s="79"/>
      <c r="C254" s="259" t="s">
        <v>250</v>
      </c>
      <c r="D254" s="260"/>
      <c r="E254" s="148" t="s">
        <v>247</v>
      </c>
      <c r="F254" s="151">
        <v>15.44</v>
      </c>
      <c r="G254" s="152">
        <v>2</v>
      </c>
      <c r="H254" s="151">
        <v>27.1</v>
      </c>
      <c r="I254" s="152">
        <v>1</v>
      </c>
      <c r="J254" s="156">
        <f>SUM(F254*G254)+(H254*I254)</f>
        <v>57.980000000000004</v>
      </c>
    </row>
    <row r="255" spans="1:10" ht="18" x14ac:dyDescent="0.2">
      <c r="A255" s="6"/>
      <c r="B255" s="80"/>
      <c r="C255" s="261"/>
      <c r="D255" s="262"/>
      <c r="E255" s="149" t="s">
        <v>247</v>
      </c>
      <c r="F255" s="153">
        <v>15.44</v>
      </c>
      <c r="G255" s="154"/>
      <c r="H255" s="153">
        <v>27.1</v>
      </c>
      <c r="I255" s="154"/>
      <c r="J255" s="192">
        <f t="shared" ref="J255:J260" si="12">SUM(F255*G255)+(H255*I255)</f>
        <v>0</v>
      </c>
    </row>
    <row r="256" spans="1:10" ht="18" x14ac:dyDescent="0.2">
      <c r="A256" s="6"/>
      <c r="B256" s="80"/>
      <c r="C256" s="261"/>
      <c r="D256" s="262"/>
      <c r="E256" s="149" t="s">
        <v>247</v>
      </c>
      <c r="F256" s="153">
        <v>15.44</v>
      </c>
      <c r="G256" s="154"/>
      <c r="H256" s="153">
        <v>27.1</v>
      </c>
      <c r="I256" s="154"/>
      <c r="J256" s="192">
        <f t="shared" si="12"/>
        <v>0</v>
      </c>
    </row>
    <row r="257" spans="1:10" ht="18" x14ac:dyDescent="0.2">
      <c r="A257" s="6"/>
      <c r="B257" s="80"/>
      <c r="C257" s="261"/>
      <c r="D257" s="262"/>
      <c r="E257" s="149" t="s">
        <v>247</v>
      </c>
      <c r="F257" s="153">
        <v>15.44</v>
      </c>
      <c r="G257" s="154"/>
      <c r="H257" s="153">
        <v>27.1</v>
      </c>
      <c r="I257" s="154"/>
      <c r="J257" s="192">
        <f t="shared" si="12"/>
        <v>0</v>
      </c>
    </row>
    <row r="258" spans="1:10" ht="18" x14ac:dyDescent="0.2">
      <c r="A258" s="6"/>
      <c r="B258" s="80"/>
      <c r="C258" s="261"/>
      <c r="D258" s="262"/>
      <c r="E258" s="149" t="s">
        <v>247</v>
      </c>
      <c r="F258" s="153">
        <v>15.44</v>
      </c>
      <c r="G258" s="154"/>
      <c r="H258" s="153">
        <v>27.1</v>
      </c>
      <c r="I258" s="154"/>
      <c r="J258" s="192">
        <f t="shared" si="12"/>
        <v>0</v>
      </c>
    </row>
    <row r="259" spans="1:10" ht="18" x14ac:dyDescent="0.2">
      <c r="A259" s="6"/>
      <c r="B259" s="80"/>
      <c r="C259" s="261"/>
      <c r="D259" s="262"/>
      <c r="E259" s="149" t="s">
        <v>247</v>
      </c>
      <c r="F259" s="153">
        <v>15.44</v>
      </c>
      <c r="G259" s="154"/>
      <c r="H259" s="153">
        <v>27.1</v>
      </c>
      <c r="I259" s="154"/>
      <c r="J259" s="192">
        <f t="shared" si="12"/>
        <v>0</v>
      </c>
    </row>
    <row r="260" spans="1:10" ht="18" x14ac:dyDescent="0.2">
      <c r="A260" s="6"/>
      <c r="B260" s="80"/>
      <c r="C260" s="263"/>
      <c r="D260" s="264"/>
      <c r="E260" s="150" t="s">
        <v>247</v>
      </c>
      <c r="F260" s="157">
        <v>15.44</v>
      </c>
      <c r="G260" s="158"/>
      <c r="H260" s="157">
        <v>27.1</v>
      </c>
      <c r="I260" s="158"/>
      <c r="J260" s="193">
        <f t="shared" si="12"/>
        <v>0</v>
      </c>
    </row>
    <row r="261" spans="1:10" ht="15" x14ac:dyDescent="0.2">
      <c r="A261" s="39"/>
      <c r="B261" s="47"/>
      <c r="H261" s="291" t="s">
        <v>340</v>
      </c>
      <c r="I261" s="291"/>
      <c r="J261" s="211">
        <f>SUM(J255:J260)</f>
        <v>0</v>
      </c>
    </row>
    <row r="262" spans="1:10" ht="18.75" thickBot="1" x14ac:dyDescent="0.25">
      <c r="A262" s="74"/>
      <c r="B262" s="74"/>
      <c r="C262" s="130"/>
      <c r="D262" s="130"/>
      <c r="E262" s="131"/>
      <c r="F262" s="132"/>
      <c r="G262" s="133"/>
      <c r="H262" s="133"/>
      <c r="I262" s="134"/>
      <c r="J262" s="135"/>
    </row>
    <row r="263" spans="1:10" ht="24.75" thickBot="1" x14ac:dyDescent="0.25">
      <c r="C263" s="164" t="s">
        <v>252</v>
      </c>
      <c r="D263" s="164"/>
      <c r="E263" s="136" t="s">
        <v>253</v>
      </c>
      <c r="F263" s="68" t="s">
        <v>66</v>
      </c>
      <c r="G263" s="68" t="s">
        <v>196</v>
      </c>
      <c r="H263" s="68" t="s">
        <v>197</v>
      </c>
      <c r="I263" s="68" t="s">
        <v>2</v>
      </c>
      <c r="J263" s="69" t="s">
        <v>3</v>
      </c>
    </row>
    <row r="264" spans="1:10" ht="20.25" customHeight="1" x14ac:dyDescent="0.2">
      <c r="B264" s="74"/>
      <c r="C264" s="219" t="s">
        <v>154</v>
      </c>
      <c r="D264" s="220"/>
      <c r="E264" s="50">
        <v>1</v>
      </c>
      <c r="F264" s="54" t="s">
        <v>4</v>
      </c>
      <c r="G264" s="51">
        <v>8</v>
      </c>
      <c r="H264" s="51">
        <v>7.74</v>
      </c>
      <c r="I264" s="64"/>
      <c r="J264" s="188">
        <f>IF(I264&lt;10,G264*I264,H264*I264)</f>
        <v>0</v>
      </c>
    </row>
    <row r="265" spans="1:10" ht="20.25" customHeight="1" x14ac:dyDescent="0.2">
      <c r="B265" s="74"/>
      <c r="C265" s="217" t="s">
        <v>156</v>
      </c>
      <c r="D265" s="218"/>
      <c r="E265" s="90">
        <v>1</v>
      </c>
      <c r="F265" s="113" t="s">
        <v>28</v>
      </c>
      <c r="G265" s="114">
        <v>6.57</v>
      </c>
      <c r="H265" s="114">
        <v>6.35</v>
      </c>
      <c r="I265" s="115"/>
      <c r="J265" s="194">
        <f>IF(I265&lt;10,G265*I265,H265*I265)</f>
        <v>0</v>
      </c>
    </row>
    <row r="266" spans="1:10" ht="20.25" customHeight="1" x14ac:dyDescent="0.2">
      <c r="B266" s="81"/>
      <c r="C266" s="217" t="s">
        <v>157</v>
      </c>
      <c r="D266" s="218"/>
      <c r="E266" s="27">
        <v>1</v>
      </c>
      <c r="F266" s="28" t="s">
        <v>28</v>
      </c>
      <c r="G266" s="29">
        <v>9.5299999999999994</v>
      </c>
      <c r="H266" s="29">
        <v>9.2440999999999995</v>
      </c>
      <c r="I266" s="33"/>
      <c r="J266" s="189">
        <f>IF(I266&lt;10,G266*I266,H266*I266)</f>
        <v>0</v>
      </c>
    </row>
    <row r="267" spans="1:10" ht="20.25" customHeight="1" x14ac:dyDescent="0.2">
      <c r="B267" s="74"/>
      <c r="C267" s="217" t="s">
        <v>158</v>
      </c>
      <c r="D267" s="218"/>
      <c r="E267" s="27">
        <v>1</v>
      </c>
      <c r="F267" s="28" t="s">
        <v>163</v>
      </c>
      <c r="G267" s="29">
        <v>19.07</v>
      </c>
      <c r="H267" s="29">
        <v>18.45</v>
      </c>
      <c r="I267" s="33"/>
      <c r="J267" s="189">
        <f>IF(I267&lt;10,G267*I267,H267*I267)</f>
        <v>0</v>
      </c>
    </row>
    <row r="268" spans="1:10" ht="20.25" customHeight="1" thickBot="1" x14ac:dyDescent="0.25">
      <c r="B268" s="74"/>
      <c r="C268" s="215" t="s">
        <v>159</v>
      </c>
      <c r="D268" s="216"/>
      <c r="E268" s="52">
        <v>1</v>
      </c>
      <c r="F268" s="55" t="s">
        <v>163</v>
      </c>
      <c r="G268" s="53">
        <v>19.07</v>
      </c>
      <c r="H268" s="53">
        <v>18.45</v>
      </c>
      <c r="I268" s="63"/>
      <c r="J268" s="191">
        <f>IF(I268&lt;10,G268*I268,H268*I268)</f>
        <v>0</v>
      </c>
    </row>
    <row r="269" spans="1:10" ht="15.75" thickBot="1" x14ac:dyDescent="0.25">
      <c r="C269" s="20"/>
      <c r="D269" s="20"/>
      <c r="E269" s="20"/>
      <c r="F269" s="20"/>
      <c r="G269" s="20"/>
      <c r="H269" s="214" t="s">
        <v>340</v>
      </c>
      <c r="I269" s="214"/>
      <c r="J269" s="211">
        <f>SUM(J264:J268)</f>
        <v>0</v>
      </c>
    </row>
    <row r="270" spans="1:10" ht="24.75" thickBot="1" x14ac:dyDescent="0.25">
      <c r="C270" s="164" t="s">
        <v>208</v>
      </c>
      <c r="D270" s="164"/>
      <c r="E270" s="136" t="s">
        <v>253</v>
      </c>
      <c r="F270" s="68" t="s">
        <v>66</v>
      </c>
      <c r="G270" s="68" t="s">
        <v>196</v>
      </c>
      <c r="H270" s="68" t="s">
        <v>197</v>
      </c>
      <c r="I270" s="68" t="s">
        <v>2</v>
      </c>
      <c r="J270" s="69" t="s">
        <v>3</v>
      </c>
    </row>
    <row r="271" spans="1:10" ht="20.25" customHeight="1" x14ac:dyDescent="0.2">
      <c r="C271" s="265" t="s">
        <v>29</v>
      </c>
      <c r="D271" s="266"/>
      <c r="E271" s="91">
        <v>3</v>
      </c>
      <c r="F271" s="92" t="s">
        <v>9</v>
      </c>
      <c r="G271" s="93">
        <v>3.35</v>
      </c>
      <c r="H271" s="93">
        <v>3.24</v>
      </c>
      <c r="I271" s="104"/>
      <c r="J271" s="195">
        <f t="shared" ref="J271:J276" si="13">IF(I271&lt;3,0,IF(I271&lt;10,G271*I271,H271*I271))</f>
        <v>0</v>
      </c>
    </row>
    <row r="272" spans="1:10" ht="20.25" customHeight="1" x14ac:dyDescent="0.2">
      <c r="C272" s="267" t="s">
        <v>209</v>
      </c>
      <c r="D272" s="268"/>
      <c r="E272" s="94">
        <v>3</v>
      </c>
      <c r="F272" s="95" t="s">
        <v>9</v>
      </c>
      <c r="G272" s="96">
        <v>3.35</v>
      </c>
      <c r="H272" s="96">
        <v>3.24</v>
      </c>
      <c r="I272" s="105"/>
      <c r="J272" s="196">
        <f t="shared" si="13"/>
        <v>0</v>
      </c>
    </row>
    <row r="273" spans="1:10" ht="20.25" customHeight="1" x14ac:dyDescent="0.2">
      <c r="C273" s="267" t="s">
        <v>210</v>
      </c>
      <c r="D273" s="268"/>
      <c r="E273" s="94">
        <v>3</v>
      </c>
      <c r="F273" s="95" t="s">
        <v>4</v>
      </c>
      <c r="G273" s="96">
        <v>6.6</v>
      </c>
      <c r="H273" s="96">
        <v>6.39</v>
      </c>
      <c r="I273" s="105"/>
      <c r="J273" s="196">
        <f t="shared" si="13"/>
        <v>0</v>
      </c>
    </row>
    <row r="274" spans="1:10" ht="20.25" customHeight="1" x14ac:dyDescent="0.2">
      <c r="C274" s="267" t="s">
        <v>160</v>
      </c>
      <c r="D274" s="268"/>
      <c r="E274" s="94">
        <v>3</v>
      </c>
      <c r="F274" s="95" t="s">
        <v>9</v>
      </c>
      <c r="G274" s="96">
        <v>3.35</v>
      </c>
      <c r="H274" s="96">
        <v>3.24</v>
      </c>
      <c r="I274" s="105"/>
      <c r="J274" s="196">
        <f t="shared" si="13"/>
        <v>0</v>
      </c>
    </row>
    <row r="275" spans="1:10" ht="20.25" customHeight="1" x14ac:dyDescent="0.2">
      <c r="C275" s="267" t="s">
        <v>161</v>
      </c>
      <c r="D275" s="268"/>
      <c r="E275" s="94">
        <v>3</v>
      </c>
      <c r="F275" s="95" t="s">
        <v>9</v>
      </c>
      <c r="G275" s="96">
        <v>3.35</v>
      </c>
      <c r="H275" s="96">
        <v>3.24</v>
      </c>
      <c r="I275" s="105"/>
      <c r="J275" s="196">
        <f t="shared" si="13"/>
        <v>0</v>
      </c>
    </row>
    <row r="276" spans="1:10" ht="20.25" customHeight="1" thickBot="1" x14ac:dyDescent="0.25">
      <c r="C276" s="277" t="s">
        <v>30</v>
      </c>
      <c r="D276" s="278"/>
      <c r="E276" s="97">
        <v>3</v>
      </c>
      <c r="F276" s="98" t="s">
        <v>5</v>
      </c>
      <c r="G276" s="99">
        <v>6.95</v>
      </c>
      <c r="H276" s="99">
        <v>6.7415000000000003</v>
      </c>
      <c r="I276" s="106"/>
      <c r="J276" s="197">
        <f t="shared" si="13"/>
        <v>0</v>
      </c>
    </row>
    <row r="277" spans="1:10" ht="15" x14ac:dyDescent="0.2">
      <c r="C277" s="20"/>
      <c r="D277" s="20"/>
      <c r="E277" s="20"/>
      <c r="F277" s="20"/>
      <c r="G277" s="20"/>
      <c r="H277" s="214" t="s">
        <v>341</v>
      </c>
      <c r="I277" s="214"/>
      <c r="J277" s="211">
        <f>SUM(J271:J276)</f>
        <v>0</v>
      </c>
    </row>
    <row r="278" spans="1:10" ht="15.75" x14ac:dyDescent="0.2">
      <c r="C278" s="20"/>
      <c r="D278" s="20"/>
      <c r="E278" s="20"/>
      <c r="F278" s="20"/>
      <c r="G278" s="20"/>
      <c r="H278" s="20"/>
      <c r="I278" s="20"/>
      <c r="J278" s="45"/>
    </row>
    <row r="279" spans="1:10" ht="27.75" x14ac:dyDescent="0.2">
      <c r="A279" s="289" t="s">
        <v>241</v>
      </c>
      <c r="B279" s="289"/>
      <c r="C279" s="289"/>
      <c r="D279" s="289"/>
      <c r="E279" s="289"/>
      <c r="F279" s="289"/>
      <c r="G279" s="289"/>
      <c r="H279" s="289"/>
      <c r="I279" s="289"/>
      <c r="J279" s="289"/>
    </row>
    <row r="280" spans="1:10" ht="18.75" thickBot="1" x14ac:dyDescent="0.25">
      <c r="A280" s="39"/>
      <c r="B280" s="47"/>
      <c r="C280" s="146"/>
      <c r="D280" s="146"/>
      <c r="E280" s="89"/>
      <c r="F280" s="89"/>
      <c r="G280" s="89"/>
      <c r="H280" s="89"/>
      <c r="I280" s="89"/>
      <c r="J280" s="89"/>
    </row>
    <row r="281" spans="1:10" ht="24" customHeight="1" thickBot="1" x14ac:dyDescent="0.25">
      <c r="A281" s="38"/>
      <c r="B281" s="36"/>
      <c r="C281" s="60"/>
      <c r="E281" s="67" t="s">
        <v>253</v>
      </c>
      <c r="F281" s="70" t="s">
        <v>66</v>
      </c>
      <c r="G281" s="66" t="s">
        <v>196</v>
      </c>
      <c r="H281" s="66" t="s">
        <v>197</v>
      </c>
      <c r="I281" s="70" t="s">
        <v>2</v>
      </c>
      <c r="J281" s="71" t="s">
        <v>3</v>
      </c>
    </row>
    <row r="282" spans="1:10" ht="20.25" customHeight="1" x14ac:dyDescent="0.2">
      <c r="A282" s="39"/>
      <c r="B282" s="47"/>
      <c r="C282" s="279" t="s">
        <v>329</v>
      </c>
      <c r="D282" s="207" t="s">
        <v>326</v>
      </c>
      <c r="E282" s="32">
        <v>3</v>
      </c>
      <c r="F282" s="28" t="s">
        <v>9</v>
      </c>
      <c r="G282" s="29">
        <v>2.65</v>
      </c>
      <c r="H282" s="29">
        <v>2.57</v>
      </c>
      <c r="I282" s="33"/>
      <c r="J282" s="198">
        <f>IF(I282&lt;3,0,IF(I282&lt;10,G282*I282,H282*I282))</f>
        <v>0</v>
      </c>
    </row>
    <row r="283" spans="1:10" ht="20.25" customHeight="1" x14ac:dyDescent="0.2">
      <c r="A283" s="39"/>
      <c r="B283" s="47"/>
      <c r="C283" s="280"/>
      <c r="D283" s="204" t="s">
        <v>325</v>
      </c>
      <c r="E283" s="32">
        <v>3</v>
      </c>
      <c r="F283" s="28" t="s">
        <v>9</v>
      </c>
      <c r="G283" s="29">
        <v>2.65</v>
      </c>
      <c r="H283" s="29">
        <v>2.57</v>
      </c>
      <c r="I283" s="33"/>
      <c r="J283" s="198">
        <f>IF(I283&lt;3,0,IF(I283&lt;10,G283*I283,H283*I283))</f>
        <v>0</v>
      </c>
    </row>
    <row r="284" spans="1:10" ht="20.25" customHeight="1" x14ac:dyDescent="0.2">
      <c r="A284" s="39"/>
      <c r="B284" s="47"/>
      <c r="C284" s="281" t="s">
        <v>328</v>
      </c>
      <c r="D284" s="204" t="s">
        <v>321</v>
      </c>
      <c r="E284" s="32">
        <v>1</v>
      </c>
      <c r="F284" s="28" t="s">
        <v>17</v>
      </c>
      <c r="G284" s="29">
        <v>6.56</v>
      </c>
      <c r="H284" s="29">
        <v>6.35</v>
      </c>
      <c r="I284" s="33"/>
      <c r="J284" s="189">
        <f>IF(I284&lt;10,G284*I284,H284*I284)</f>
        <v>0</v>
      </c>
    </row>
    <row r="285" spans="1:10" ht="20.25" customHeight="1" x14ac:dyDescent="0.2">
      <c r="A285" s="39"/>
      <c r="B285" s="47"/>
      <c r="C285" s="280"/>
      <c r="D285" s="204" t="s">
        <v>322</v>
      </c>
      <c r="E285" s="32">
        <v>1</v>
      </c>
      <c r="F285" s="28" t="s">
        <v>17</v>
      </c>
      <c r="G285" s="29">
        <v>6.56</v>
      </c>
      <c r="H285" s="29">
        <v>6.35</v>
      </c>
      <c r="I285" s="33"/>
      <c r="J285" s="189">
        <f>IF(I285&lt;10,G285*I285,H285*I285)</f>
        <v>0</v>
      </c>
    </row>
    <row r="286" spans="1:10" ht="20.25" customHeight="1" x14ac:dyDescent="0.2">
      <c r="A286" s="178" t="s">
        <v>6</v>
      </c>
      <c r="B286" s="47"/>
      <c r="C286" s="281" t="s">
        <v>323</v>
      </c>
      <c r="D286" s="204" t="s">
        <v>331</v>
      </c>
      <c r="E286" s="32">
        <v>1</v>
      </c>
      <c r="F286" s="28" t="s">
        <v>17</v>
      </c>
      <c r="G286" s="29">
        <v>11.3</v>
      </c>
      <c r="H286" s="29">
        <v>10.94</v>
      </c>
      <c r="I286" s="33"/>
      <c r="J286" s="189">
        <f t="shared" ref="J286:J288" si="14">IF(I286&lt;10,G286*I286,H286*I286)</f>
        <v>0</v>
      </c>
    </row>
    <row r="287" spans="1:10" ht="20.25" customHeight="1" x14ac:dyDescent="0.2">
      <c r="A287" s="178" t="s">
        <v>6</v>
      </c>
      <c r="B287" s="47"/>
      <c r="C287" s="282"/>
      <c r="D287" s="204" t="s">
        <v>330</v>
      </c>
      <c r="E287" s="32">
        <v>1</v>
      </c>
      <c r="F287" s="28" t="s">
        <v>17</v>
      </c>
      <c r="G287" s="29">
        <v>11.3</v>
      </c>
      <c r="H287" s="29">
        <v>10.94</v>
      </c>
      <c r="I287" s="33"/>
      <c r="J287" s="189">
        <f t="shared" si="14"/>
        <v>0</v>
      </c>
    </row>
    <row r="288" spans="1:10" ht="20.25" customHeight="1" x14ac:dyDescent="0.2">
      <c r="A288" s="178" t="s">
        <v>6</v>
      </c>
      <c r="B288" s="47"/>
      <c r="C288" s="280"/>
      <c r="D288" s="204" t="s">
        <v>332</v>
      </c>
      <c r="E288" s="32">
        <v>1</v>
      </c>
      <c r="F288" s="28" t="s">
        <v>17</v>
      </c>
      <c r="G288" s="29">
        <v>11.3</v>
      </c>
      <c r="H288" s="29">
        <v>10.94</v>
      </c>
      <c r="I288" s="33"/>
      <c r="J288" s="189">
        <f t="shared" si="14"/>
        <v>0</v>
      </c>
    </row>
    <row r="289" spans="1:10" ht="20.25" customHeight="1" x14ac:dyDescent="0.2">
      <c r="A289" s="39"/>
      <c r="B289" s="47"/>
      <c r="C289" s="281" t="s">
        <v>324</v>
      </c>
      <c r="D289" s="204" t="s">
        <v>333</v>
      </c>
      <c r="E289" s="32">
        <v>1</v>
      </c>
      <c r="F289" s="28" t="s">
        <v>17</v>
      </c>
      <c r="G289" s="29">
        <v>14.88</v>
      </c>
      <c r="H289" s="29">
        <v>14.4</v>
      </c>
      <c r="I289" s="33"/>
      <c r="J289" s="189">
        <f>IF(I289&lt;10,G289*I289,H289*I289)</f>
        <v>0</v>
      </c>
    </row>
    <row r="290" spans="1:10" ht="20.25" customHeight="1" x14ac:dyDescent="0.2">
      <c r="A290" s="178" t="s">
        <v>6</v>
      </c>
      <c r="B290" s="74"/>
      <c r="C290" s="282"/>
      <c r="D290" s="204" t="s">
        <v>335</v>
      </c>
      <c r="E290" s="32">
        <v>1</v>
      </c>
      <c r="F290" s="28" t="s">
        <v>17</v>
      </c>
      <c r="G290" s="29">
        <v>11.3</v>
      </c>
      <c r="H290" s="29">
        <v>10.94</v>
      </c>
      <c r="I290" s="33"/>
      <c r="J290" s="189">
        <f t="shared" ref="J290:J291" si="15">IF(I290&lt;10,G290*I290,H290*I290)</f>
        <v>0</v>
      </c>
    </row>
    <row r="291" spans="1:10" ht="20.25" customHeight="1" x14ac:dyDescent="0.2">
      <c r="A291" s="178" t="s">
        <v>6</v>
      </c>
      <c r="B291" s="74"/>
      <c r="C291" s="280"/>
      <c r="D291" s="204" t="s">
        <v>334</v>
      </c>
      <c r="E291" s="32">
        <v>1</v>
      </c>
      <c r="F291" s="28" t="s">
        <v>17</v>
      </c>
      <c r="G291" s="29">
        <v>14.88</v>
      </c>
      <c r="H291" s="29">
        <v>14.4</v>
      </c>
      <c r="I291" s="33"/>
      <c r="J291" s="189">
        <f t="shared" si="15"/>
        <v>0</v>
      </c>
    </row>
    <row r="292" spans="1:10" ht="20.25" customHeight="1" x14ac:dyDescent="0.2">
      <c r="A292" s="39"/>
      <c r="B292" s="74"/>
      <c r="C292" s="269" t="s">
        <v>237</v>
      </c>
      <c r="D292" s="270"/>
      <c r="E292" s="32">
        <v>1</v>
      </c>
      <c r="F292" s="28" t="s">
        <v>17</v>
      </c>
      <c r="G292" s="29">
        <v>11.3</v>
      </c>
      <c r="H292" s="29">
        <v>10.94</v>
      </c>
      <c r="I292" s="33"/>
      <c r="J292" s="189">
        <f>IF(I292&lt;10,G292*I292,H292*I292)</f>
        <v>0</v>
      </c>
    </row>
    <row r="293" spans="1:10" ht="20.25" customHeight="1" x14ac:dyDescent="0.2">
      <c r="A293" s="39"/>
      <c r="B293" s="74"/>
      <c r="C293" s="269" t="s">
        <v>238</v>
      </c>
      <c r="D293" s="270"/>
      <c r="E293" s="32">
        <v>1</v>
      </c>
      <c r="F293" s="28" t="s">
        <v>17</v>
      </c>
      <c r="G293" s="29">
        <v>11.3</v>
      </c>
      <c r="H293" s="29">
        <v>10.94</v>
      </c>
      <c r="I293" s="33"/>
      <c r="J293" s="189">
        <f>IF(I293&lt;10,G293*I293,H293*I293)</f>
        <v>0</v>
      </c>
    </row>
    <row r="294" spans="1:10" ht="20.25" customHeight="1" x14ac:dyDescent="0.2">
      <c r="A294" s="39"/>
      <c r="B294" s="74"/>
      <c r="C294" s="269" t="s">
        <v>254</v>
      </c>
      <c r="D294" s="270"/>
      <c r="E294" s="32">
        <v>1</v>
      </c>
      <c r="F294" s="28" t="s">
        <v>17</v>
      </c>
      <c r="G294" s="29">
        <v>14.88</v>
      </c>
      <c r="H294" s="29">
        <v>14.4</v>
      </c>
      <c r="I294" s="33"/>
      <c r="J294" s="189">
        <f>IF(I294&lt;10,G294*I294,H294*I294)</f>
        <v>0</v>
      </c>
    </row>
    <row r="295" spans="1:10" ht="20.25" customHeight="1" x14ac:dyDescent="0.2">
      <c r="A295" s="39"/>
      <c r="B295" s="47"/>
      <c r="C295" s="269" t="s">
        <v>255</v>
      </c>
      <c r="D295" s="270"/>
      <c r="E295" s="32">
        <v>1</v>
      </c>
      <c r="F295" s="28" t="s">
        <v>17</v>
      </c>
      <c r="G295" s="29">
        <v>11.3</v>
      </c>
      <c r="H295" s="29">
        <v>10.94</v>
      </c>
      <c r="I295" s="33"/>
      <c r="J295" s="189">
        <f>IF(I295&lt;10,G295*I295,H295*I295)</f>
        <v>0</v>
      </c>
    </row>
    <row r="296" spans="1:10" ht="20.25" customHeight="1" thickBot="1" x14ac:dyDescent="0.25">
      <c r="A296" s="39"/>
      <c r="B296" s="47"/>
      <c r="C296" s="271" t="s">
        <v>239</v>
      </c>
      <c r="D296" s="272"/>
      <c r="E296" s="125">
        <v>1</v>
      </c>
      <c r="F296" s="126" t="s">
        <v>67</v>
      </c>
      <c r="G296" s="127">
        <v>11.3</v>
      </c>
      <c r="H296" s="127">
        <v>10.94</v>
      </c>
      <c r="I296" s="128"/>
      <c r="J296" s="199">
        <f>IF(I296&lt;10,G296*I296,H296*I296)</f>
        <v>0</v>
      </c>
    </row>
    <row r="297" spans="1:10" ht="15" x14ac:dyDescent="0.2">
      <c r="A297" s="147"/>
      <c r="B297" s="147"/>
      <c r="H297" s="214" t="s">
        <v>342</v>
      </c>
      <c r="I297" s="214"/>
      <c r="J297" s="211">
        <f>SUM(J282:J296)</f>
        <v>0</v>
      </c>
    </row>
    <row r="298" spans="1:10" ht="18" x14ac:dyDescent="0.2">
      <c r="A298" s="147"/>
      <c r="B298" s="147"/>
      <c r="C298" s="205"/>
      <c r="D298" s="205"/>
      <c r="E298" s="206"/>
      <c r="F298" s="206"/>
      <c r="G298" s="133"/>
      <c r="H298" s="133"/>
      <c r="I298" s="134"/>
      <c r="J298" s="135"/>
    </row>
    <row r="299" spans="1:10" ht="18" x14ac:dyDescent="0.2">
      <c r="A299" s="147"/>
      <c r="B299" s="147"/>
      <c r="C299" s="208" t="s">
        <v>217</v>
      </c>
      <c r="D299" s="206"/>
      <c r="E299" s="206"/>
      <c r="F299" s="206"/>
      <c r="G299" s="133"/>
    </row>
    <row r="300" spans="1:10" ht="15" x14ac:dyDescent="0.2">
      <c r="A300" s="147"/>
      <c r="B300" s="147"/>
      <c r="C300" s="273"/>
      <c r="D300" s="273"/>
      <c r="E300" s="273"/>
      <c r="F300" s="273"/>
      <c r="G300" s="133"/>
    </row>
    <row r="301" spans="1:10" ht="15" x14ac:dyDescent="0.2">
      <c r="A301" s="147"/>
      <c r="B301" s="147"/>
      <c r="C301" s="273"/>
      <c r="D301" s="273"/>
      <c r="E301" s="273"/>
      <c r="F301" s="273"/>
      <c r="G301" s="133"/>
      <c r="H301" s="274" t="s">
        <v>3</v>
      </c>
      <c r="I301" s="275"/>
      <c r="J301" s="201">
        <f>J297+J277+J269+J261+J234+J219+J162+J132+J79+J63</f>
        <v>0</v>
      </c>
    </row>
    <row r="302" spans="1:10" ht="15" x14ac:dyDescent="0.2">
      <c r="A302" s="49"/>
      <c r="B302" s="49"/>
      <c r="C302" s="273"/>
      <c r="D302" s="273"/>
      <c r="E302" s="273"/>
      <c r="F302" s="273"/>
      <c r="G302" s="46"/>
      <c r="H302" s="274" t="s">
        <v>293</v>
      </c>
      <c r="I302" s="275"/>
      <c r="J302" s="201">
        <f>J301*10/100</f>
        <v>0</v>
      </c>
    </row>
    <row r="303" spans="1:10" x14ac:dyDescent="0.2">
      <c r="A303" s="39"/>
      <c r="B303" s="47"/>
      <c r="C303" s="273"/>
      <c r="D303" s="273"/>
      <c r="E303" s="273"/>
      <c r="F303" s="273"/>
      <c r="J303" s="200"/>
    </row>
    <row r="304" spans="1:10" x14ac:dyDescent="0.2">
      <c r="A304" s="39"/>
      <c r="B304" s="47"/>
      <c r="C304" s="273"/>
      <c r="D304" s="273"/>
      <c r="E304" s="273"/>
      <c r="F304" s="273"/>
      <c r="H304" s="276" t="s">
        <v>162</v>
      </c>
      <c r="I304" s="276"/>
      <c r="J304" s="283">
        <f>J301+J302</f>
        <v>0</v>
      </c>
    </row>
    <row r="305" spans="1:10" x14ac:dyDescent="0.2">
      <c r="A305" s="39"/>
      <c r="B305" s="47"/>
      <c r="C305" s="273"/>
      <c r="D305" s="273"/>
      <c r="E305" s="273"/>
      <c r="F305" s="273"/>
      <c r="H305" s="276"/>
      <c r="I305" s="276"/>
      <c r="J305" s="283"/>
    </row>
    <row r="306" spans="1:10" x14ac:dyDescent="0.2">
      <c r="A306" s="39"/>
      <c r="B306" s="47"/>
    </row>
    <row r="307" spans="1:10" x14ac:dyDescent="0.2">
      <c r="A307" s="39"/>
      <c r="B307" s="112"/>
      <c r="C307" s="284" t="s">
        <v>346</v>
      </c>
      <c r="D307" s="285"/>
      <c r="E307" s="285"/>
      <c r="F307" s="285"/>
    </row>
    <row r="308" spans="1:10" x14ac:dyDescent="0.2">
      <c r="A308" s="112"/>
      <c r="B308" s="112"/>
      <c r="C308" s="284"/>
      <c r="D308" s="285"/>
      <c r="E308" s="285"/>
      <c r="F308" s="285"/>
    </row>
    <row r="309" spans="1:10" x14ac:dyDescent="0.2">
      <c r="A309" s="112"/>
      <c r="B309" s="112"/>
      <c r="C309" s="284"/>
      <c r="D309" s="285"/>
      <c r="E309" s="285"/>
      <c r="F309" s="285"/>
    </row>
    <row r="310" spans="1:10" x14ac:dyDescent="0.2">
      <c r="A310" s="112"/>
      <c r="B310" s="112"/>
      <c r="C310" s="284"/>
      <c r="D310" s="285"/>
      <c r="E310" s="285"/>
      <c r="F310" s="285"/>
      <c r="G310" s="159" t="s">
        <v>207</v>
      </c>
      <c r="H310" s="22"/>
      <c r="I310" s="160"/>
      <c r="J310" s="160"/>
    </row>
    <row r="311" spans="1:10" x14ac:dyDescent="0.2">
      <c r="A311" s="112"/>
      <c r="B311" s="112"/>
      <c r="C311" s="284"/>
      <c r="D311" s="285"/>
      <c r="E311" s="285"/>
      <c r="F311" s="285"/>
    </row>
    <row r="312" spans="1:10" x14ac:dyDescent="0.2">
      <c r="A312" s="112"/>
      <c r="B312" s="112"/>
      <c r="C312" s="284"/>
      <c r="D312" s="285"/>
      <c r="E312" s="285"/>
      <c r="F312" s="285"/>
    </row>
    <row r="313" spans="1:10" x14ac:dyDescent="0.2">
      <c r="A313" s="4"/>
      <c r="B313" s="73"/>
      <c r="C313" s="284"/>
      <c r="D313" s="285"/>
      <c r="E313" s="285"/>
      <c r="F313" s="285"/>
      <c r="G313" s="22"/>
    </row>
    <row r="314" spans="1:10" x14ac:dyDescent="0.2">
      <c r="A314" s="4"/>
      <c r="B314" s="73"/>
      <c r="C314" s="209"/>
      <c r="D314" s="209"/>
      <c r="E314" s="209"/>
      <c r="F314" s="209"/>
    </row>
    <row r="315" spans="1:10" x14ac:dyDescent="0.2">
      <c r="A315" s="4"/>
      <c r="B315" s="73"/>
    </row>
    <row r="316" spans="1:10" x14ac:dyDescent="0.2">
      <c r="A316" s="4"/>
      <c r="B316" s="73"/>
      <c r="C316" s="286" t="s">
        <v>327</v>
      </c>
      <c r="D316" s="286"/>
      <c r="E316" s="286"/>
      <c r="F316" s="286"/>
      <c r="G316" s="286"/>
      <c r="H316" s="286"/>
      <c r="I316" s="286"/>
      <c r="J316" s="286"/>
    </row>
    <row r="317" spans="1:10" ht="55.5" customHeight="1" x14ac:dyDescent="0.25">
      <c r="A317" s="102"/>
      <c r="B317" s="39"/>
      <c r="C317" s="286"/>
      <c r="D317" s="286"/>
      <c r="E317" s="286"/>
      <c r="F317" s="286"/>
      <c r="G317" s="286"/>
      <c r="H317" s="286"/>
      <c r="I317" s="286"/>
      <c r="J317" s="286"/>
    </row>
    <row r="318" spans="1:10" ht="15.75" x14ac:dyDescent="0.2">
      <c r="A318" s="39"/>
      <c r="B318" s="47"/>
      <c r="C318" s="111"/>
      <c r="D318" s="111"/>
      <c r="F318" s="48"/>
      <c r="G318" s="48"/>
      <c r="H318" s="48"/>
      <c r="I318" s="48"/>
      <c r="J318" s="48"/>
    </row>
    <row r="319" spans="1:10" ht="20.25" customHeight="1" x14ac:dyDescent="0.2">
      <c r="A319" s="294" t="s">
        <v>347</v>
      </c>
      <c r="B319" s="294"/>
      <c r="C319" s="294"/>
      <c r="D319" s="294"/>
      <c r="E319" s="295"/>
      <c r="F319" s="295"/>
      <c r="G319" s="295"/>
      <c r="H319" s="295"/>
      <c r="I319" s="295"/>
      <c r="J319" s="295"/>
    </row>
    <row r="320" spans="1:10" ht="15.75" customHeight="1" x14ac:dyDescent="0.2">
      <c r="A320" s="292"/>
      <c r="B320" s="292"/>
      <c r="C320" s="293" t="s">
        <v>349</v>
      </c>
      <c r="D320" s="293" t="s">
        <v>354</v>
      </c>
      <c r="E320" s="295"/>
      <c r="F320" s="295"/>
      <c r="G320" s="295"/>
      <c r="H320" s="295"/>
      <c r="I320" s="295"/>
      <c r="J320" s="295"/>
    </row>
    <row r="321" spans="1:10" ht="15.75" customHeight="1" x14ac:dyDescent="0.2">
      <c r="A321" s="292"/>
      <c r="B321" s="292"/>
      <c r="C321" s="293" t="s">
        <v>350</v>
      </c>
      <c r="D321" s="293" t="s">
        <v>355</v>
      </c>
      <c r="E321" s="295"/>
      <c r="F321" s="295"/>
      <c r="G321" s="295"/>
      <c r="H321" s="295"/>
      <c r="I321" s="295"/>
      <c r="J321" s="295"/>
    </row>
    <row r="322" spans="1:10" ht="15.75" customHeight="1" x14ac:dyDescent="0.2">
      <c r="A322" s="292"/>
      <c r="B322" s="292"/>
      <c r="C322" s="293" t="s">
        <v>351</v>
      </c>
      <c r="D322" s="293" t="s">
        <v>356</v>
      </c>
      <c r="E322" s="295"/>
      <c r="F322" s="295"/>
      <c r="G322" s="295"/>
      <c r="H322" s="295"/>
      <c r="I322" s="295"/>
      <c r="J322" s="295"/>
    </row>
    <row r="323" spans="1:10" ht="15.75" customHeight="1" x14ac:dyDescent="0.2">
      <c r="A323" s="292"/>
      <c r="B323" s="292"/>
      <c r="C323" s="293" t="s">
        <v>352</v>
      </c>
      <c r="D323" s="293" t="s">
        <v>357</v>
      </c>
      <c r="E323" s="295"/>
      <c r="F323" s="295"/>
      <c r="G323" s="295"/>
      <c r="H323" s="295"/>
      <c r="I323" s="295"/>
      <c r="J323" s="295"/>
    </row>
    <row r="324" spans="1:10" ht="15.75" customHeight="1" x14ac:dyDescent="0.2">
      <c r="A324" s="292"/>
      <c r="B324" s="292"/>
      <c r="C324" s="293" t="s">
        <v>353</v>
      </c>
      <c r="D324" s="293" t="s">
        <v>358</v>
      </c>
      <c r="E324" s="295"/>
      <c r="F324" s="295"/>
      <c r="G324" s="295"/>
      <c r="H324" s="295"/>
      <c r="I324" s="295"/>
      <c r="J324" s="295"/>
    </row>
    <row r="325" spans="1:10" ht="15.75" customHeight="1" x14ac:dyDescent="0.2">
      <c r="A325" s="292"/>
      <c r="B325" s="292"/>
      <c r="C325" s="293" t="s">
        <v>348</v>
      </c>
      <c r="D325" s="293" t="s">
        <v>359</v>
      </c>
      <c r="E325" s="295"/>
      <c r="F325" s="295"/>
      <c r="G325" s="295"/>
      <c r="H325" s="295"/>
      <c r="I325" s="295"/>
      <c r="J325" s="295"/>
    </row>
  </sheetData>
  <sheetProtection algorithmName="SHA-512" hashValue="hHYvc+dq/EeejbjQ50BvuHy6UFjuvkXYgoWId9Q8iYQONJLd4N43DvXS6fo2fG/uuxfEM3QSBIX3z14U3jwPgA==" saltValue="zfsVHJTb8DzJLpWfuY1pRg==" spinCount="100000" sheet="1" objects="1" scenarios="1"/>
  <protectedRanges>
    <protectedRange sqref="C255:D260" name="Plage12"/>
    <protectedRange sqref="D4 F4:G4 D6:G6 D8 F8:I8 I15:I17 I19:I20 I22:I23 I25:I26 I28:I35 I37:I40 I42:I54 I56:I62 I68:I78 I84:I103 I105:I131 I136:I161 E160:E161 I166:I211 I213:I218" name="Plage10"/>
    <protectedRange sqref="D6:G6 D8 F8:J8 J6 D298:D299 I298 C298 C300:D301" name="Plage2"/>
    <protectedRange sqref="D4 F4" name="Plage2_1"/>
    <protectedRange sqref="I245:I247 I264 I284:I289 I292:I296" name="Plage2_2"/>
    <protectedRange sqref="I136:I161" name="Plage2_3"/>
    <protectedRange sqref="I15:I17 I19:I20 I22:I23 I25:I26 I37:I40 I56:I62 I42:I54 I28:I35" name="Plage2_4"/>
    <protectedRange sqref="I68:I78" name="Plage2_5"/>
    <protectedRange sqref="I84:I131" name="Plage2_6"/>
    <protectedRange sqref="I224:I233" name="Plage2_7"/>
    <protectedRange sqref="D4 F4:G4 D6:G6 D8 F8:I8 I15:I17 I19:I20 I22:I23 I25:I26 I28:I35 I37:I40 I42:I54 I56:I62 I68:I78 I84:I103 I105:I131 I136:I161 I166:I211 I213:I218 I224:I233" name="Plage9"/>
    <protectedRange sqref="D4 F4:G4 D6:G6 D8 F8:I8 I15:I17 I19:I20 I22:I23 I25:I26 I28:I35 I37:I40 I42:I54 I56:I62 I68:I78 I84:I103 I105:I131 I136:I161 I166:I211 I213:I218 I224:I233" name="Plage11"/>
  </protectedRanges>
  <mergeCells count="262">
    <mergeCell ref="A319:D319"/>
    <mergeCell ref="J304:J305"/>
    <mergeCell ref="C307:F313"/>
    <mergeCell ref="C316:J317"/>
    <mergeCell ref="C246:J246"/>
    <mergeCell ref="C253:D253"/>
    <mergeCell ref="A11:J11"/>
    <mergeCell ref="A65:J65"/>
    <mergeCell ref="A81:J81"/>
    <mergeCell ref="A133:J133"/>
    <mergeCell ref="A163:J163"/>
    <mergeCell ref="A221:J221"/>
    <mergeCell ref="A243:J243"/>
    <mergeCell ref="A279:J279"/>
    <mergeCell ref="H219:I219"/>
    <mergeCell ref="H234:I234"/>
    <mergeCell ref="H261:I261"/>
    <mergeCell ref="H269:I269"/>
    <mergeCell ref="H277:I277"/>
    <mergeCell ref="H297:I297"/>
    <mergeCell ref="H79:I79"/>
    <mergeCell ref="C289:C291"/>
    <mergeCell ref="C292:D292"/>
    <mergeCell ref="C293:D293"/>
    <mergeCell ref="C294:D294"/>
    <mergeCell ref="C295:D295"/>
    <mergeCell ref="C296:D296"/>
    <mergeCell ref="C300:F305"/>
    <mergeCell ref="H301:I301"/>
    <mergeCell ref="H302:I302"/>
    <mergeCell ref="H304:I305"/>
    <mergeCell ref="C273:D273"/>
    <mergeCell ref="C274:D274"/>
    <mergeCell ref="C275:D275"/>
    <mergeCell ref="C276:D276"/>
    <mergeCell ref="C282:C283"/>
    <mergeCell ref="C284:C285"/>
    <mergeCell ref="C286:C288"/>
    <mergeCell ref="C259:D259"/>
    <mergeCell ref="C260:D260"/>
    <mergeCell ref="C264:D264"/>
    <mergeCell ref="C265:D265"/>
    <mergeCell ref="C266:D266"/>
    <mergeCell ref="C267:D267"/>
    <mergeCell ref="C268:D268"/>
    <mergeCell ref="C271:D271"/>
    <mergeCell ref="C272:D272"/>
    <mergeCell ref="C250:J250"/>
    <mergeCell ref="C251:J251"/>
    <mergeCell ref="F253:G253"/>
    <mergeCell ref="H253:I253"/>
    <mergeCell ref="C254:D254"/>
    <mergeCell ref="C255:D255"/>
    <mergeCell ref="C256:D256"/>
    <mergeCell ref="C257:D257"/>
    <mergeCell ref="C258:D258"/>
    <mergeCell ref="C229:D229"/>
    <mergeCell ref="C230:D230"/>
    <mergeCell ref="C231:D231"/>
    <mergeCell ref="C232:D232"/>
    <mergeCell ref="C233:D233"/>
    <mergeCell ref="A240:I240"/>
    <mergeCell ref="C248:J248"/>
    <mergeCell ref="C249:J249"/>
    <mergeCell ref="C216:D216"/>
    <mergeCell ref="C217:D217"/>
    <mergeCell ref="C218:D218"/>
    <mergeCell ref="C224:D224"/>
    <mergeCell ref="C225:D225"/>
    <mergeCell ref="C226:D226"/>
    <mergeCell ref="C227:D227"/>
    <mergeCell ref="C228:D228"/>
    <mergeCell ref="C195:D195"/>
    <mergeCell ref="C196:D196"/>
    <mergeCell ref="C197:D197"/>
    <mergeCell ref="C198:D198"/>
    <mergeCell ref="C210:D210"/>
    <mergeCell ref="C211:D211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F8:I8"/>
    <mergeCell ref="A1:F2"/>
    <mergeCell ref="F4:G4"/>
    <mergeCell ref="D6:G6"/>
    <mergeCell ref="C17:D17"/>
    <mergeCell ref="C18:D18"/>
    <mergeCell ref="C19:D19"/>
    <mergeCell ref="C15:D15"/>
    <mergeCell ref="C16:D16"/>
    <mergeCell ref="C23:D23"/>
    <mergeCell ref="C24:D24"/>
    <mergeCell ref="C25:D25"/>
    <mergeCell ref="C20:D20"/>
    <mergeCell ref="C21:D21"/>
    <mergeCell ref="C22:D22"/>
    <mergeCell ref="C31:D31"/>
    <mergeCell ref="C32:D32"/>
    <mergeCell ref="C33:D33"/>
    <mergeCell ref="C26:D26"/>
    <mergeCell ref="C27:D27"/>
    <mergeCell ref="C28:D28"/>
    <mergeCell ref="E28:E34"/>
    <mergeCell ref="C29:D29"/>
    <mergeCell ref="C30:D30"/>
    <mergeCell ref="C38:D38"/>
    <mergeCell ref="C39:D39"/>
    <mergeCell ref="C40:D40"/>
    <mergeCell ref="C34:D34"/>
    <mergeCell ref="C35:D35"/>
    <mergeCell ref="C37:D37"/>
    <mergeCell ref="C44:D44"/>
    <mergeCell ref="C45:D45"/>
    <mergeCell ref="C46:D46"/>
    <mergeCell ref="C41:D41"/>
    <mergeCell ref="C42:D42"/>
    <mergeCell ref="C43:D43"/>
    <mergeCell ref="C50:D50"/>
    <mergeCell ref="C51:D51"/>
    <mergeCell ref="C52:D52"/>
    <mergeCell ref="C53:D53"/>
    <mergeCell ref="C47:D47"/>
    <mergeCell ref="C48:D48"/>
    <mergeCell ref="C49:D49"/>
    <mergeCell ref="C54:D54"/>
    <mergeCell ref="C55:D55"/>
    <mergeCell ref="C56:D56"/>
    <mergeCell ref="E56:E61"/>
    <mergeCell ref="C57:D57"/>
    <mergeCell ref="C58:D58"/>
    <mergeCell ref="C59:D59"/>
    <mergeCell ref="C68:D68"/>
    <mergeCell ref="C60:D60"/>
    <mergeCell ref="C61:D61"/>
    <mergeCell ref="C62:D62"/>
    <mergeCell ref="C72:D72"/>
    <mergeCell ref="C73:D73"/>
    <mergeCell ref="C74:D74"/>
    <mergeCell ref="C75:D75"/>
    <mergeCell ref="C76:D76"/>
    <mergeCell ref="C77:D77"/>
    <mergeCell ref="C69:D69"/>
    <mergeCell ref="C70:D70"/>
    <mergeCell ref="C71:D71"/>
    <mergeCell ref="C84:D84"/>
    <mergeCell ref="C85:D85"/>
    <mergeCell ref="C86:D86"/>
    <mergeCell ref="C87:D87"/>
    <mergeCell ref="C78:D78"/>
    <mergeCell ref="D80:J80"/>
    <mergeCell ref="C83:D83"/>
    <mergeCell ref="C92:D92"/>
    <mergeCell ref="C93:D93"/>
    <mergeCell ref="C94:D94"/>
    <mergeCell ref="C88:D88"/>
    <mergeCell ref="C89:D89"/>
    <mergeCell ref="C90:D90"/>
    <mergeCell ref="C91:D91"/>
    <mergeCell ref="C98:D98"/>
    <mergeCell ref="C99:D99"/>
    <mergeCell ref="C100:D100"/>
    <mergeCell ref="C101:D101"/>
    <mergeCell ref="C102:D102"/>
    <mergeCell ref="C95:D95"/>
    <mergeCell ref="C96:D96"/>
    <mergeCell ref="C97:D97"/>
    <mergeCell ref="C106:D106"/>
    <mergeCell ref="C107:D107"/>
    <mergeCell ref="C108:D108"/>
    <mergeCell ref="C109:D109"/>
    <mergeCell ref="C103:D103"/>
    <mergeCell ref="C104:D104"/>
    <mergeCell ref="C105:D105"/>
    <mergeCell ref="C113:D113"/>
    <mergeCell ref="C114:D114"/>
    <mergeCell ref="C115:D115"/>
    <mergeCell ref="C116:D116"/>
    <mergeCell ref="C110:D110"/>
    <mergeCell ref="C111:D111"/>
    <mergeCell ref="C112:D112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31:D131"/>
    <mergeCell ref="C127:D127"/>
    <mergeCell ref="C128:D128"/>
    <mergeCell ref="C129:D129"/>
    <mergeCell ref="C130:D130"/>
    <mergeCell ref="C136:D136"/>
    <mergeCell ref="C137:D137"/>
    <mergeCell ref="C138:D138"/>
    <mergeCell ref="C139:D139"/>
    <mergeCell ref="C150:D150"/>
    <mergeCell ref="C151:D151"/>
    <mergeCell ref="C152:D152"/>
    <mergeCell ref="C153:D153"/>
    <mergeCell ref="C154:D154"/>
    <mergeCell ref="C155:D155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G63:I63"/>
    <mergeCell ref="C161:D161"/>
    <mergeCell ref="C199:D199"/>
    <mergeCell ref="C200:D200"/>
    <mergeCell ref="C201:D201"/>
    <mergeCell ref="C202:D202"/>
    <mergeCell ref="C203:D203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49:D149"/>
    <mergeCell ref="C156:D156"/>
    <mergeCell ref="C157:D157"/>
    <mergeCell ref="C158:D158"/>
    <mergeCell ref="C159:D159"/>
    <mergeCell ref="C160:D160"/>
  </mergeCells>
  <hyperlinks>
    <hyperlink ref="C92:D92" r:id="rId1" display="ANEMONE DU JAPON blanche"/>
  </hyperlinks>
  <pageMargins left="0.78740157480314965" right="0" top="0.39370078740157483" bottom="0.19685039370078741" header="0.19685039370078741" footer="0.19685039370078741"/>
  <pageSetup paperSize="9" scale="53" orientation="portrait" horizontalDpi="300" verticalDpi="300" r:id="rId2"/>
  <headerFooter alignWithMargins="0"/>
  <rowBreaks count="2" manualBreakCount="2">
    <brk id="80" max="9" man="1"/>
    <brk id="242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Kérisnel 2014 mail</vt:lpstr>
      <vt:lpstr>'Kérisnel 2014 mail'!Zone_d_impression</vt:lpstr>
    </vt:vector>
  </TitlesOfParts>
  <Company>Chambre d'Agriculture du Morbihan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 MOIGNO Rosina</cp:lastModifiedBy>
  <cp:lastPrinted>2014-09-22T10:10:29Z</cp:lastPrinted>
  <dcterms:created xsi:type="dcterms:W3CDTF">2011-09-13T07:12:54Z</dcterms:created>
  <dcterms:modified xsi:type="dcterms:W3CDTF">2014-09-22T13:04:08Z</dcterms:modified>
</cp:coreProperties>
</file>