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Sophie\AMENAGEMENT PAYSAGER\Commande groupée 2014\Pour rés'agri\"/>
    </mc:Choice>
  </mc:AlternateContent>
  <bookViews>
    <workbookView xWindow="0" yWindow="255" windowWidth="15480" windowHeight="11640"/>
  </bookViews>
  <sheets>
    <sheet name="LEMONNIER 2014" sheetId="1" r:id="rId1"/>
  </sheets>
  <definedNames>
    <definedName name="_xlnm.Print_Area" localSheetId="0">'LEMONNIER 2014'!$A$1:$M$131</definedName>
  </definedNames>
  <calcPr calcId="152511"/>
</workbook>
</file>

<file path=xl/calcChain.xml><?xml version="1.0" encoding="utf-8"?>
<calcChain xmlns="http://schemas.openxmlformats.org/spreadsheetml/2006/main">
  <c r="M56" i="1" l="1"/>
  <c r="M49" i="1"/>
  <c r="M60" i="1"/>
  <c r="M46" i="1"/>
  <c r="M45" i="1"/>
  <c r="M47" i="1"/>
  <c r="M48" i="1"/>
  <c r="M50" i="1"/>
  <c r="M51" i="1"/>
  <c r="M52" i="1"/>
  <c r="M53" i="1"/>
  <c r="M54" i="1"/>
  <c r="M59" i="1"/>
  <c r="M61" i="1"/>
  <c r="M62" i="1"/>
  <c r="M63" i="1"/>
  <c r="F33" i="1"/>
  <c r="F34" i="1"/>
  <c r="F35" i="1"/>
  <c r="F36" i="1"/>
  <c r="F32" i="1"/>
  <c r="F37" i="1"/>
  <c r="F47" i="1"/>
  <c r="F45" i="1"/>
  <c r="F46" i="1"/>
  <c r="F48" i="1"/>
  <c r="F49" i="1"/>
  <c r="F50" i="1"/>
  <c r="F51" i="1"/>
  <c r="F52" i="1"/>
  <c r="F53" i="1"/>
  <c r="F54" i="1"/>
  <c r="F55" i="1"/>
  <c r="F56" i="1"/>
  <c r="F57" i="1"/>
  <c r="M72" i="1"/>
  <c r="M89" i="1"/>
  <c r="M70" i="1"/>
  <c r="M71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90" i="1"/>
  <c r="M91" i="1"/>
  <c r="M92" i="1"/>
  <c r="M93" i="1"/>
  <c r="M94" i="1"/>
  <c r="M95" i="1"/>
  <c r="M96" i="1"/>
  <c r="M97" i="1"/>
  <c r="F75" i="1"/>
  <c r="F93" i="1"/>
  <c r="F72" i="1"/>
  <c r="F73" i="1"/>
  <c r="F74" i="1"/>
  <c r="F76" i="1"/>
  <c r="F77" i="1"/>
  <c r="F78" i="1"/>
  <c r="F79" i="1"/>
  <c r="F80" i="1"/>
  <c r="F81" i="1"/>
  <c r="F82" i="1"/>
  <c r="F83" i="1"/>
  <c r="F84" i="1"/>
  <c r="F85" i="1"/>
  <c r="F89" i="1"/>
  <c r="F90" i="1"/>
  <c r="F91" i="1"/>
  <c r="F92" i="1"/>
  <c r="F94" i="1"/>
  <c r="F95" i="1"/>
  <c r="F96" i="1"/>
  <c r="M37" i="1"/>
  <c r="M21" i="1"/>
  <c r="M16" i="1"/>
  <c r="M20" i="1"/>
  <c r="M12" i="1"/>
  <c r="M13" i="1"/>
  <c r="M14" i="1"/>
  <c r="M15" i="1"/>
  <c r="M17" i="1"/>
  <c r="M18" i="1"/>
  <c r="M19" i="1"/>
  <c r="M22" i="1"/>
  <c r="M23" i="1"/>
  <c r="M98" i="1"/>
  <c r="F98" i="1"/>
  <c r="M31" i="1"/>
  <c r="M32" i="1"/>
  <c r="M33" i="1"/>
  <c r="M34" i="1"/>
  <c r="M35" i="1"/>
  <c r="M36" i="1"/>
  <c r="M38" i="1"/>
  <c r="M39" i="1"/>
  <c r="M11" i="1"/>
  <c r="M24" i="1"/>
  <c r="M10" i="1"/>
  <c r="M69" i="1"/>
  <c r="F69" i="1"/>
  <c r="F70" i="1"/>
  <c r="F71" i="1"/>
  <c r="F86" i="1"/>
  <c r="F87" i="1"/>
  <c r="F88" i="1"/>
  <c r="F97" i="1"/>
  <c r="M44" i="1"/>
  <c r="M55" i="1"/>
  <c r="M57" i="1"/>
  <c r="M58" i="1"/>
  <c r="F44" i="1"/>
  <c r="F58" i="1"/>
  <c r="F59" i="1"/>
  <c r="F60" i="1"/>
  <c r="F61" i="1"/>
  <c r="F62" i="1"/>
  <c r="F63" i="1"/>
  <c r="F64" i="1"/>
  <c r="F31" i="1"/>
  <c r="F38" i="1"/>
  <c r="F39" i="1"/>
  <c r="M99" i="1" l="1"/>
  <c r="M40" i="1"/>
  <c r="M25" i="1"/>
  <c r="L26" i="1" s="1"/>
  <c r="H64" i="1"/>
  <c r="F99" i="1"/>
  <c r="F100" i="1" s="1"/>
  <c r="M64" i="1"/>
  <c r="M65" i="1" s="1"/>
  <c r="F40" i="1"/>
  <c r="F65" i="1"/>
  <c r="M26" i="1" l="1"/>
  <c r="M27" i="1" s="1"/>
  <c r="M100" i="1"/>
  <c r="M101" i="1" l="1"/>
  <c r="L104" i="1" s="1"/>
</calcChain>
</file>

<file path=xl/sharedStrings.xml><?xml version="1.0" encoding="utf-8"?>
<sst xmlns="http://schemas.openxmlformats.org/spreadsheetml/2006/main" count="335" uniqueCount="202">
  <si>
    <t>ADRESSE COMPLETE :</t>
  </si>
  <si>
    <t>TELEPHONE :</t>
  </si>
  <si>
    <t>LE PAILLAGE PLASTIQUE ET LES PROTECTIONS</t>
  </si>
  <si>
    <t>Tarif HT</t>
  </si>
  <si>
    <t>TOTAL HT</t>
  </si>
  <si>
    <t xml:space="preserve">Plastique noir 80 microns 1,10 m de large, le m </t>
  </si>
  <si>
    <t xml:space="preserve">Plastique noir 80 microns 1,10 m de large, le rl de 477 m </t>
  </si>
  <si>
    <t xml:space="preserve">Tissé vert 100 microns 1,05 m de large, le rl de 100 m </t>
  </si>
  <si>
    <t xml:space="preserve">Agrafe métal épointée 200x200x200mm, le 100 </t>
  </si>
  <si>
    <t xml:space="preserve">Paillage individuel 80 microns 1,10 x 1,10 m, l'unité </t>
  </si>
  <si>
    <t xml:space="preserve">Paillage individuel Feutre Bio 1400g  0,60 x 0,60 m, l'unité </t>
  </si>
  <si>
    <t xml:space="preserve">Paillage individuel Dalle Bio rigide 0,60 x 0,60 m, l'unité </t>
  </si>
  <si>
    <t xml:space="preserve">Gaine verte D. 30 ht 60 par lot de 100 </t>
  </si>
  <si>
    <t xml:space="preserve">Tuteur bambou 6/8  90 cm par lot de 100 </t>
  </si>
  <si>
    <t xml:space="preserve">Gaine climatic D. 30 ht 120, l’unité  </t>
  </si>
  <si>
    <t xml:space="preserve">Tuteur bambou 150 cm, l’unité </t>
  </si>
  <si>
    <t xml:space="preserve">Echalas Châtaignier 9/11 ht 150, l’unité  </t>
  </si>
  <si>
    <t>LES ARBRES A HAUT JET</t>
  </si>
  <si>
    <t>HAUTEUR</t>
  </si>
  <si>
    <t>Motte 30/50</t>
  </si>
  <si>
    <t>GINKGO Biloba</t>
  </si>
  <si>
    <t>Motte 20/30</t>
  </si>
  <si>
    <t>40/60</t>
  </si>
  <si>
    <t>HETRE COMMUN</t>
  </si>
  <si>
    <t>50/80</t>
  </si>
  <si>
    <t>70/100</t>
  </si>
  <si>
    <t xml:space="preserve">Motte 20/30 </t>
  </si>
  <si>
    <t>80/100</t>
  </si>
  <si>
    <t>Motte</t>
  </si>
  <si>
    <t>TULIPIER de Virginie</t>
  </si>
  <si>
    <t>LE BOURRAGE CHAMPETRE</t>
  </si>
  <si>
    <t>AMELANCHIER</t>
  </si>
  <si>
    <t>motte</t>
  </si>
  <si>
    <t>30/50</t>
  </si>
  <si>
    <t>40/60
Marcotte</t>
  </si>
  <si>
    <t>NOISETIER A FRUITS POURPRE</t>
  </si>
  <si>
    <t>Marcotte</t>
  </si>
  <si>
    <t>TROENE Doré</t>
  </si>
  <si>
    <t>FUSAIN DU JAPON</t>
  </si>
  <si>
    <t>30/40</t>
  </si>
  <si>
    <t xml:space="preserve">VIORNE  RHITIDOPHYLLUM </t>
  </si>
  <si>
    <t>LES ARBUSTES A FLEURS (ORNEMENT)</t>
  </si>
  <si>
    <t xml:space="preserve">FORSYTHIA Rampant </t>
  </si>
  <si>
    <t>ARONIA</t>
  </si>
  <si>
    <t>HIBISCUS Mauve en arbre</t>
  </si>
  <si>
    <t>Godet</t>
  </si>
  <si>
    <t>BERBERIS POURPRE</t>
  </si>
  <si>
    <t>BERBERIS DARWINI</t>
  </si>
  <si>
    <t>LAVANDE OFFICINALE</t>
  </si>
  <si>
    <t>BERBERIS STENOPHYLLA</t>
  </si>
  <si>
    <t>LEYCESTERIA</t>
  </si>
  <si>
    <t>LONICERA Nitida maigrum</t>
  </si>
  <si>
    <t>LONICERA Piléata</t>
  </si>
  <si>
    <t>CALLICARPA</t>
  </si>
  <si>
    <t>MAHONIA AQUIFOLIA</t>
  </si>
  <si>
    <t>CARYOPTERIS</t>
  </si>
  <si>
    <t>CEANOTHUS  Dentatus</t>
  </si>
  <si>
    <t>OSMANTHUS HETEROPHYLLUS</t>
  </si>
  <si>
    <t>CISTE Salvifolius</t>
  </si>
  <si>
    <t>PHOTINIA</t>
  </si>
  <si>
    <t>CHEVREFEUILLE Persistant</t>
  </si>
  <si>
    <t>POTENTILLE Rampante</t>
  </si>
  <si>
    <t>COGNASSIER DU JAPON</t>
  </si>
  <si>
    <t>ROMARIN</t>
  </si>
  <si>
    <t xml:space="preserve">ROSIER The fairy    </t>
  </si>
  <si>
    <t>COTONEASTER FRANCHETTI</t>
  </si>
  <si>
    <t>ROSIER Pleine de grace</t>
  </si>
  <si>
    <t>COTONEASTER LACTEA</t>
  </si>
  <si>
    <t>SPIREE ARGUTA</t>
  </si>
  <si>
    <t>SPIREE BILLARDI</t>
  </si>
  <si>
    <t>CORONILLE</t>
  </si>
  <si>
    <t>SPIREE VAN HOUTTEI</t>
  </si>
  <si>
    <t>CYTISE</t>
  </si>
  <si>
    <t>ELEAGNUS EBBINGEI</t>
  </si>
  <si>
    <t>TAMARIS</t>
  </si>
  <si>
    <t>RN 2ans</t>
  </si>
  <si>
    <t>ESCALLONIA</t>
  </si>
  <si>
    <t>TEUCRIUM</t>
  </si>
  <si>
    <t>FORSYTHIA</t>
  </si>
  <si>
    <t>WEIGELIA HYBRIDE</t>
  </si>
  <si>
    <t>Commande minimum 15€</t>
  </si>
  <si>
    <t>(Facturation : voir conditions de vente)</t>
  </si>
  <si>
    <t>Signature :</t>
  </si>
  <si>
    <t>CONDITIONS DE VENTE</t>
  </si>
  <si>
    <r>
      <t xml:space="preserve">NOM COMMUN
</t>
    </r>
    <r>
      <rPr>
        <i/>
        <sz val="12"/>
        <color indexed="17"/>
        <rFont val="Arial"/>
        <family val="2"/>
      </rPr>
      <t>Nom Botanique</t>
    </r>
  </si>
  <si>
    <r>
      <t>ALISIER TORMINAL</t>
    </r>
    <r>
      <rPr>
        <sz val="9"/>
        <rFont val="Arial"/>
        <family val="2"/>
      </rPr>
      <t xml:space="preserve"> </t>
    </r>
    <r>
      <rPr>
        <i/>
        <sz val="8"/>
        <rFont val="Arial"/>
        <family val="2"/>
      </rPr>
      <t>Sorbus torminalis</t>
    </r>
  </si>
  <si>
    <r>
      <t>CHATAIGNIER COMMUN</t>
    </r>
    <r>
      <rPr>
        <sz val="9"/>
        <rFont val="Arial"/>
        <family val="2"/>
      </rPr>
      <t xml:space="preserve"> </t>
    </r>
    <r>
      <rPr>
        <i/>
        <sz val="8"/>
        <rFont val="Arial"/>
        <family val="2"/>
      </rPr>
      <t>Castanea sativa</t>
    </r>
  </si>
  <si>
    <r>
      <t>HETRE POURPRE</t>
    </r>
    <r>
      <rPr>
        <b/>
        <sz val="5"/>
        <rFont val="Arial"/>
        <family val="2"/>
      </rPr>
      <t xml:space="preserve"> </t>
    </r>
    <r>
      <rPr>
        <i/>
        <sz val="8"/>
        <rFont val="Arial"/>
        <family val="2"/>
      </rPr>
      <t>Fagus purpurea</t>
    </r>
  </si>
  <si>
    <r>
      <t>CHENE PEDONCULE</t>
    </r>
    <r>
      <rPr>
        <sz val="9"/>
        <rFont val="Arial"/>
        <family val="2"/>
      </rPr>
      <t xml:space="preserve"> </t>
    </r>
    <r>
      <rPr>
        <i/>
        <sz val="8"/>
        <rFont val="Arial"/>
        <family val="2"/>
      </rPr>
      <t>Quercus robur</t>
    </r>
  </si>
  <si>
    <r>
      <t xml:space="preserve">CHENE ROUGE d'Amérique </t>
    </r>
    <r>
      <rPr>
        <i/>
        <sz val="7"/>
        <rFont val="Arial"/>
        <family val="2"/>
      </rPr>
      <t>Quercus borealis</t>
    </r>
  </si>
  <si>
    <r>
      <t>MERISIER DES BOIS</t>
    </r>
    <r>
      <rPr>
        <i/>
        <sz val="5"/>
        <rFont val="Arial"/>
        <family val="2"/>
      </rPr>
      <t xml:space="preserve"> </t>
    </r>
    <r>
      <rPr>
        <i/>
        <sz val="8"/>
        <rFont val="Arial"/>
        <family val="2"/>
      </rPr>
      <t>Prunus avium</t>
    </r>
  </si>
  <si>
    <r>
      <t>CHENE ROUVRE</t>
    </r>
    <r>
      <rPr>
        <sz val="9"/>
        <rFont val="Arial"/>
        <family val="2"/>
      </rPr>
      <t xml:space="preserve"> </t>
    </r>
    <r>
      <rPr>
        <i/>
        <sz val="9"/>
        <rFont val="Arial"/>
        <family val="2"/>
      </rPr>
      <t>Quercus sessiliflora</t>
    </r>
  </si>
  <si>
    <r>
      <t>ERABLE SYCOMORE</t>
    </r>
    <r>
      <rPr>
        <sz val="9"/>
        <rFont val="Arial"/>
        <family val="2"/>
      </rPr>
      <t xml:space="preserve"> </t>
    </r>
    <r>
      <rPr>
        <i/>
        <sz val="9"/>
        <rFont val="Arial"/>
        <family val="2"/>
      </rPr>
      <t>Acer pseudoplatanus</t>
    </r>
  </si>
  <si>
    <r>
      <t>TILLEUL DE HOLLANDE</t>
    </r>
    <r>
      <rPr>
        <b/>
        <sz val="5"/>
        <rFont val="Arial"/>
        <family val="2"/>
      </rPr>
      <t xml:space="preserve"> </t>
    </r>
    <r>
      <rPr>
        <i/>
        <sz val="8"/>
        <rFont val="Arial"/>
        <family val="2"/>
      </rPr>
      <t>Tilia platiphyllos</t>
    </r>
  </si>
  <si>
    <r>
      <t>TROENE VULGAIRE</t>
    </r>
    <r>
      <rPr>
        <sz val="9"/>
        <rFont val="Arial"/>
        <family val="2"/>
      </rPr>
      <t xml:space="preserve"> ATROVIRENS</t>
    </r>
  </si>
  <si>
    <r>
      <t>Chèvrefeuille</t>
    </r>
    <r>
      <rPr>
        <sz val="9"/>
        <rFont val="Arial"/>
        <family val="2"/>
      </rPr>
      <t xml:space="preserve">  Grimpant </t>
    </r>
  </si>
  <si>
    <t>Sous total HT</t>
  </si>
  <si>
    <t>Sous total Végétaux HT</t>
  </si>
  <si>
    <t>TOTAL GLOBAL TTC</t>
  </si>
  <si>
    <t>Quantité
5 et +</t>
  </si>
  <si>
    <t>CORMIER</t>
  </si>
  <si>
    <t>RN</t>
  </si>
  <si>
    <t>MARRONNIER BLANC</t>
  </si>
  <si>
    <t>DEUTZIA philadelphus</t>
  </si>
  <si>
    <t>ROSIER Pablito</t>
  </si>
  <si>
    <r>
      <t xml:space="preserve"> * Pas de livraison en dessous de </t>
    </r>
    <r>
      <rPr>
        <b/>
        <i/>
        <sz val="11"/>
        <color indexed="10"/>
        <rFont val="Arial"/>
        <family val="2"/>
      </rPr>
      <t>5 Plants par variété</t>
    </r>
    <r>
      <rPr>
        <i/>
        <sz val="11"/>
        <color indexed="10"/>
        <rFont val="Arial"/>
        <family val="2"/>
      </rPr>
      <t xml:space="preserve"> (sauf arbre greffé à l'unité)</t>
    </r>
  </si>
  <si>
    <r>
      <t xml:space="preserve"> * Pas de livraison en dessous de </t>
    </r>
    <r>
      <rPr>
        <b/>
        <i/>
        <sz val="11"/>
        <color indexed="10"/>
        <rFont val="Arial"/>
        <family val="2"/>
      </rPr>
      <t>5 Plants par variété</t>
    </r>
  </si>
  <si>
    <t>CS</t>
  </si>
  <si>
    <t>PERVENCHES à petites fleurs</t>
  </si>
  <si>
    <t>OLEARIA Virgata</t>
  </si>
  <si>
    <r>
      <t xml:space="preserve">HOUX COMMUN </t>
    </r>
    <r>
      <rPr>
        <sz val="9"/>
        <rFont val="Arial"/>
        <family val="2"/>
      </rPr>
      <t>Ilex aquifolium</t>
    </r>
  </si>
  <si>
    <r>
      <t>ARBOUSIER</t>
    </r>
    <r>
      <rPr>
        <sz val="9"/>
        <rFont val="Arial"/>
        <family val="2"/>
      </rPr>
      <t xml:space="preserve"> </t>
    </r>
  </si>
  <si>
    <r>
      <t xml:space="preserve">LAURIER DU PORTUGAL </t>
    </r>
    <r>
      <rPr>
        <sz val="9"/>
        <rFont val="Arial"/>
        <family val="2"/>
      </rPr>
      <t>Prunus lusitanica</t>
    </r>
  </si>
  <si>
    <r>
      <t xml:space="preserve">AULNE à feuille en coeur </t>
    </r>
    <r>
      <rPr>
        <sz val="9"/>
        <rFont val="Arial"/>
        <family val="2"/>
      </rPr>
      <t>Alnus cordata</t>
    </r>
  </si>
  <si>
    <r>
      <t xml:space="preserve">LILAS COMMUN </t>
    </r>
    <r>
      <rPr>
        <sz val="9"/>
        <rFont val="Arial"/>
        <family val="2"/>
      </rPr>
      <t>Syringa vulgaris</t>
    </r>
  </si>
  <si>
    <r>
      <t xml:space="preserve">BOULEAU BLANC </t>
    </r>
    <r>
      <rPr>
        <sz val="9"/>
        <rFont val="Arial"/>
        <family val="2"/>
      </rPr>
      <t>Betula verrucosa</t>
    </r>
  </si>
  <si>
    <r>
      <t xml:space="preserve">NEFLIER </t>
    </r>
    <r>
      <rPr>
        <sz val="9"/>
        <rFont val="Arial"/>
        <family val="2"/>
      </rPr>
      <t>Mespilus germanica</t>
    </r>
  </si>
  <si>
    <r>
      <t xml:space="preserve">BOURDAINE </t>
    </r>
    <r>
      <rPr>
        <sz val="9"/>
        <rFont val="Arial"/>
        <family val="2"/>
      </rPr>
      <t>Rhamnus frangula</t>
    </r>
  </si>
  <si>
    <r>
      <t xml:space="preserve">NOISETIER ou COUDRIER </t>
    </r>
    <r>
      <rPr>
        <sz val="9"/>
        <rFont val="Arial"/>
        <family val="2"/>
      </rPr>
      <t>Coryllus avellana</t>
    </r>
  </si>
  <si>
    <r>
      <t xml:space="preserve">CASSISSIER </t>
    </r>
    <r>
      <rPr>
        <sz val="9"/>
        <rFont val="Arial"/>
        <family val="2"/>
      </rPr>
      <t>Ribes nigrum</t>
    </r>
  </si>
  <si>
    <r>
      <t xml:space="preserve">NOISETIER à FRUITS </t>
    </r>
    <r>
      <rPr>
        <sz val="9"/>
        <rFont val="Arial"/>
        <family val="2"/>
      </rPr>
      <t>Fertil de coutard , Merveille de Bolwiller, longue d'Espagne ...etc</t>
    </r>
  </si>
  <si>
    <r>
      <t xml:space="preserve">CERISIER A GRAPPE </t>
    </r>
    <r>
      <rPr>
        <sz val="9"/>
        <rFont val="Arial"/>
        <family val="2"/>
      </rPr>
      <t>Prunus padus</t>
    </r>
  </si>
  <si>
    <r>
      <t xml:space="preserve">CERISIER DE STE-LUCIE </t>
    </r>
    <r>
      <rPr>
        <sz val="9"/>
        <rFont val="Arial"/>
        <family val="2"/>
      </rPr>
      <t>Prunus mahaIeb</t>
    </r>
  </si>
  <si>
    <r>
      <t xml:space="preserve">POIRIER COMMUN </t>
    </r>
    <r>
      <rPr>
        <sz val="9"/>
        <rFont val="Arial"/>
        <family val="2"/>
      </rPr>
      <t>pyrus communis</t>
    </r>
  </si>
  <si>
    <r>
      <t xml:space="preserve">CERISIER TARDIF </t>
    </r>
    <r>
      <rPr>
        <sz val="9"/>
        <rFont val="Arial"/>
        <family val="2"/>
      </rPr>
      <t>Prunus serotina</t>
    </r>
  </si>
  <si>
    <r>
      <t xml:space="preserve">POMMIER COMMUN </t>
    </r>
    <r>
      <rPr>
        <sz val="9"/>
        <rFont val="Arial"/>
        <family val="2"/>
      </rPr>
      <t>Malus communis</t>
    </r>
  </si>
  <si>
    <r>
      <t xml:space="preserve">CHARMILLE </t>
    </r>
    <r>
      <rPr>
        <sz val="9"/>
        <rFont val="Arial"/>
        <family val="2"/>
      </rPr>
      <t>Carpinus betulus</t>
    </r>
  </si>
  <si>
    <r>
      <t xml:space="preserve">POURPIER de mer </t>
    </r>
    <r>
      <rPr>
        <sz val="9"/>
        <rFont val="Arial"/>
        <family val="2"/>
      </rPr>
      <t>Atriplex</t>
    </r>
  </si>
  <si>
    <r>
      <t xml:space="preserve">CHENE VERT </t>
    </r>
    <r>
      <rPr>
        <sz val="9"/>
        <rFont val="Arial"/>
        <family val="2"/>
      </rPr>
      <t>Quercus ilex</t>
    </r>
  </si>
  <si>
    <r>
      <t xml:space="preserve">PRUNELIER </t>
    </r>
    <r>
      <rPr>
        <sz val="9"/>
        <rFont val="Arial"/>
        <family val="2"/>
      </rPr>
      <t>Prunus spinosa</t>
    </r>
  </si>
  <si>
    <r>
      <t xml:space="preserve">CORNOUILLER MALE </t>
    </r>
    <r>
      <rPr>
        <sz val="9"/>
        <rFont val="Arial"/>
        <family val="2"/>
      </rPr>
      <t>Cornus mas</t>
    </r>
  </si>
  <si>
    <r>
      <t xml:space="preserve">PRUNIER MYROBOLAN </t>
    </r>
    <r>
      <rPr>
        <sz val="9"/>
        <rFont val="Arial"/>
        <family val="2"/>
      </rPr>
      <t>Prunus Cerasifera</t>
    </r>
  </si>
  <si>
    <r>
      <t xml:space="preserve">CORNOUILLER SANGUIN </t>
    </r>
    <r>
      <rPr>
        <sz val="9"/>
        <rFont val="Arial"/>
        <family val="2"/>
      </rPr>
      <t>Cornus sanguinea</t>
    </r>
  </si>
  <si>
    <r>
      <t>ROSIER RUGUEUX</t>
    </r>
    <r>
      <rPr>
        <sz val="9"/>
        <rFont val="Arial"/>
        <family val="2"/>
      </rPr>
      <t xml:space="preserve"> Rosa rugosa</t>
    </r>
  </si>
  <si>
    <r>
      <t xml:space="preserve">EPINE BLANCHE </t>
    </r>
    <r>
      <rPr>
        <sz val="9"/>
        <rFont val="Arial"/>
        <family val="2"/>
      </rPr>
      <t>Crataegus oxyacantha</t>
    </r>
  </si>
  <si>
    <r>
      <t xml:space="preserve">SORBIER des OISEAUX </t>
    </r>
    <r>
      <rPr>
        <sz val="9"/>
        <rFont val="Arial"/>
        <family val="2"/>
      </rPr>
      <t>Sorbus aucuparia</t>
    </r>
  </si>
  <si>
    <r>
      <t xml:space="preserve">ERABLE CHAMPETRE </t>
    </r>
    <r>
      <rPr>
        <sz val="9"/>
        <rFont val="Arial"/>
        <family val="2"/>
      </rPr>
      <t>Acer campestris</t>
    </r>
  </si>
  <si>
    <r>
      <t xml:space="preserve">SUREAU NOIR </t>
    </r>
    <r>
      <rPr>
        <sz val="9"/>
        <rFont val="Arial"/>
        <family val="2"/>
      </rPr>
      <t>Sambucus nigra</t>
    </r>
  </si>
  <si>
    <r>
      <t xml:space="preserve">EGLANTIER </t>
    </r>
    <r>
      <rPr>
        <sz val="9"/>
        <rFont val="Arial"/>
        <family val="2"/>
      </rPr>
      <t>Rosa canina</t>
    </r>
  </si>
  <si>
    <r>
      <t xml:space="preserve">FUSAIN D'EUROPE </t>
    </r>
    <r>
      <rPr>
        <sz val="9"/>
        <rFont val="Arial"/>
        <family val="2"/>
      </rPr>
      <t>Euvonymus europeus</t>
    </r>
  </si>
  <si>
    <r>
      <t>TROENE DU JAPON</t>
    </r>
    <r>
      <rPr>
        <sz val="9"/>
        <rFont val="Arial"/>
        <family val="2"/>
      </rPr>
      <t xml:space="preserve"> Ligustrum japonicum</t>
    </r>
  </si>
  <si>
    <r>
      <t xml:space="preserve">GENET A BALAIS </t>
    </r>
    <r>
      <rPr>
        <sz val="9"/>
        <rFont val="Arial"/>
        <family val="2"/>
      </rPr>
      <t>Cytisus scoparius</t>
    </r>
  </si>
  <si>
    <r>
      <t xml:space="preserve">GENET D'ESPAGNE </t>
    </r>
    <r>
      <rPr>
        <sz val="9"/>
        <rFont val="Arial"/>
        <family val="2"/>
      </rPr>
      <t>Spartium junceum</t>
    </r>
  </si>
  <si>
    <r>
      <t xml:space="preserve">VIORNE OBIER </t>
    </r>
    <r>
      <rPr>
        <sz val="9"/>
        <rFont val="Arial"/>
        <family val="2"/>
      </rPr>
      <t>Viburnum opulus</t>
    </r>
  </si>
  <si>
    <r>
      <t xml:space="preserve">GROSEILLIER A GRAPPES </t>
    </r>
    <r>
      <rPr>
        <sz val="9"/>
        <rFont val="Arial"/>
        <family val="2"/>
      </rPr>
      <t>Ribes rubrum</t>
    </r>
  </si>
  <si>
    <t>CEANOTHUS Marie Simon</t>
  </si>
  <si>
    <r>
      <t>GROSEILLIER A FLEURS</t>
    </r>
    <r>
      <rPr>
        <sz val="9"/>
        <rFont val="Arial"/>
        <family val="2"/>
      </rPr>
      <t xml:space="preserve"> Ribes sanguineum</t>
    </r>
  </si>
  <si>
    <r>
      <t>ARBRE DE JUDEE</t>
    </r>
    <r>
      <rPr>
        <sz val="9"/>
        <rFont val="Arial"/>
        <family val="2"/>
      </rPr>
      <t xml:space="preserve"> Cercis ciliquaslrum</t>
    </r>
  </si>
  <si>
    <r>
      <t>LAURIER TIN</t>
    </r>
    <r>
      <rPr>
        <sz val="9"/>
        <rFont val="Arial"/>
        <family val="2"/>
      </rPr>
      <t xml:space="preserve"> Viburnum tinus</t>
    </r>
  </si>
  <si>
    <r>
      <t xml:space="preserve">BOULE DE NEIGE </t>
    </r>
    <r>
      <rPr>
        <sz val="9"/>
        <rFont val="Arial"/>
        <family val="2"/>
      </rPr>
      <t>Viburum opulus roseum</t>
    </r>
  </si>
  <si>
    <r>
      <t xml:space="preserve">MILLEPERTUIS rampant </t>
    </r>
    <r>
      <rPr>
        <sz val="9"/>
        <rFont val="Arial"/>
        <family val="2"/>
      </rPr>
      <t>Hypericum calycinum           R</t>
    </r>
  </si>
  <si>
    <r>
      <t xml:space="preserve">MILLEPERTUIS arbustif </t>
    </r>
    <r>
      <rPr>
        <sz val="9"/>
        <rFont val="Arial"/>
        <family val="2"/>
      </rPr>
      <t>Hypericum hidcote</t>
    </r>
  </si>
  <si>
    <r>
      <t>ORANGER  du Mexique</t>
    </r>
    <r>
      <rPr>
        <sz val="9"/>
        <rFont val="Arial"/>
        <family val="2"/>
      </rPr>
      <t xml:space="preserve"> Choisia ternata</t>
    </r>
  </si>
  <si>
    <r>
      <t>CORETE DU JAPON</t>
    </r>
    <r>
      <rPr>
        <sz val="9"/>
        <rFont val="Arial"/>
        <family val="2"/>
      </rPr>
      <t xml:space="preserve"> Kerria japonica</t>
    </r>
  </si>
  <si>
    <r>
      <t xml:space="preserve">SERINGAT </t>
    </r>
    <r>
      <rPr>
        <sz val="9"/>
        <rFont val="Arial"/>
        <family val="2"/>
      </rPr>
      <t>Philadelphus</t>
    </r>
  </si>
  <si>
    <r>
      <t xml:space="preserve">SYMPHORINE </t>
    </r>
    <r>
      <rPr>
        <sz val="9"/>
        <rFont val="Arial"/>
        <family val="2"/>
      </rPr>
      <t>Hancock rampante</t>
    </r>
  </si>
  <si>
    <r>
      <t xml:space="preserve">SYMPHORINE </t>
    </r>
    <r>
      <rPr>
        <sz val="9"/>
        <rFont val="Arial"/>
        <family val="2"/>
      </rPr>
      <t xml:space="preserve">Symphoricarpos    </t>
    </r>
  </si>
  <si>
    <r>
      <t>VERONIQUE</t>
    </r>
    <r>
      <rPr>
        <sz val="9"/>
        <rFont val="Arial"/>
        <family val="2"/>
      </rPr>
      <t xml:space="preserve"> Hebe automn glory</t>
    </r>
  </si>
  <si>
    <r>
      <t xml:space="preserve">CEANOTHUS </t>
    </r>
    <r>
      <rPr>
        <sz val="9"/>
        <rFont val="Arial"/>
        <family val="2"/>
      </rPr>
      <t>(gloire de Versailles)</t>
    </r>
  </si>
  <si>
    <t xml:space="preserve">CEANOTHUS  Thrysiflorus repens </t>
  </si>
  <si>
    <t xml:space="preserve">COTONEASTER HORIZONTALIS  </t>
  </si>
  <si>
    <t xml:space="preserve">COTONEASTER SKOGHOLMEN  </t>
  </si>
  <si>
    <r>
      <t xml:space="preserve">CHATAIGNIER greffé </t>
    </r>
    <r>
      <rPr>
        <sz val="8"/>
        <color indexed="10"/>
        <rFont val="Arial"/>
        <family val="2"/>
      </rPr>
      <t>(possible à l'unité)</t>
    </r>
  </si>
  <si>
    <r>
      <t xml:space="preserve">NOYER greffe  </t>
    </r>
    <r>
      <rPr>
        <sz val="9"/>
        <color indexed="10"/>
        <rFont val="Arial"/>
        <family val="2"/>
      </rPr>
      <t>(possible à l'unité)</t>
    </r>
  </si>
  <si>
    <t>LIQUIDAMBAR Styraciflua</t>
  </si>
  <si>
    <t xml:space="preserve"> 20/40 </t>
  </si>
  <si>
    <t>motte 20/40</t>
  </si>
  <si>
    <t>RN 2 ans</t>
  </si>
  <si>
    <t>ABELIA Grandiflora</t>
  </si>
  <si>
    <r>
      <t xml:space="preserve">BUDDLEIA violet </t>
    </r>
    <r>
      <rPr>
        <sz val="9"/>
        <rFont val="Arial"/>
        <family val="2"/>
      </rPr>
      <t>(arbre à papillon)</t>
    </r>
  </si>
  <si>
    <t>motte 30/50</t>
  </si>
  <si>
    <t>60/80</t>
  </si>
  <si>
    <t xml:space="preserve">Tissé vert 100 microns 2,10 m de large, le rl de 100 m </t>
  </si>
  <si>
    <t xml:space="preserve">Tissé vert 100 microns 3,25 m de large, le rl de 100 m </t>
  </si>
  <si>
    <t xml:space="preserve">Collerettes noires 30 x 30 par lot de 100 </t>
  </si>
  <si>
    <r>
      <t xml:space="preserve">NOM COMMUN
</t>
    </r>
    <r>
      <rPr>
        <i/>
        <sz val="10"/>
        <color indexed="17"/>
        <rFont val="Arial"/>
        <family val="2"/>
      </rPr>
      <t>Nom Botanique</t>
    </r>
  </si>
  <si>
    <t>Couvre sol</t>
  </si>
  <si>
    <t>Nom &amp; Prénom :</t>
  </si>
  <si>
    <t>EXPLOITATION :</t>
  </si>
  <si>
    <t>EUCALYPTUS GUNNI</t>
  </si>
  <si>
    <t>Sous total TTC (TVA à 20%)</t>
  </si>
  <si>
    <t xml:space="preserve">  Fait le : </t>
  </si>
  <si>
    <t>Bon de commande de plants 2014</t>
  </si>
  <si>
    <r>
      <t xml:space="preserve">Livraison
</t>
    </r>
    <r>
      <rPr>
        <sz val="11"/>
        <rFont val="Arial"/>
        <family val="2"/>
      </rPr>
      <t xml:space="preserve">* Par camion groupage : </t>
    </r>
    <r>
      <rPr>
        <u/>
        <sz val="11"/>
        <color indexed="17"/>
        <rFont val="Arial"/>
        <family val="2"/>
      </rPr>
      <t>participation coût 5% de la commande</t>
    </r>
    <r>
      <rPr>
        <sz val="11"/>
        <rFont val="Arial"/>
        <family val="2"/>
      </rPr>
      <t xml:space="preserve">
* Livraison individuelle tous les jours par transporteur. </t>
    </r>
    <r>
      <rPr>
        <u/>
        <sz val="11"/>
        <color indexed="17"/>
        <rFont val="Arial"/>
        <family val="2"/>
      </rPr>
      <t xml:space="preserve">Frais de port en +
</t>
    </r>
    <r>
      <rPr>
        <sz val="11"/>
        <rFont val="Arial"/>
        <family val="2"/>
      </rPr>
      <t xml:space="preserve">
</t>
    </r>
    <r>
      <rPr>
        <b/>
        <sz val="11"/>
        <rFont val="Arial"/>
        <family val="2"/>
      </rPr>
      <t>Date de livraison groupée</t>
    </r>
    <r>
      <rPr>
        <sz val="11"/>
        <rFont val="Arial"/>
        <family val="2"/>
      </rPr>
      <t xml:space="preserve">
* </t>
    </r>
    <r>
      <rPr>
        <u/>
        <sz val="11"/>
        <rFont val="Arial"/>
        <family val="2"/>
      </rPr>
      <t xml:space="preserve">Livraison semaine </t>
    </r>
    <r>
      <rPr>
        <b/>
        <u/>
        <sz val="12"/>
        <rFont val="Arial"/>
        <family val="2"/>
      </rPr>
      <t>49</t>
    </r>
    <r>
      <rPr>
        <sz val="11"/>
        <color indexed="10"/>
        <rFont val="Arial"/>
        <family val="2"/>
      </rPr>
      <t xml:space="preserve">
</t>
    </r>
    <r>
      <rPr>
        <sz val="11"/>
        <rFont val="Arial"/>
        <family val="2"/>
      </rPr>
      <t xml:space="preserve">
</t>
    </r>
    <r>
      <rPr>
        <b/>
        <sz val="11"/>
        <rFont val="Arial"/>
        <family val="2"/>
      </rPr>
      <t>Conditions de règlement</t>
    </r>
    <r>
      <rPr>
        <sz val="11"/>
        <rFont val="Arial"/>
        <family val="2"/>
      </rPr>
      <t xml:space="preserve">
* Toutes réclamations doivent être faites 24 heures après la réception de la marchandise.
</t>
    </r>
    <r>
      <rPr>
        <u/>
        <sz val="11"/>
        <color indexed="17"/>
        <rFont val="Arial"/>
        <family val="2"/>
      </rPr>
      <t>* Règlement à 10 jours sans escompte de la date de facturation.</t>
    </r>
    <r>
      <rPr>
        <sz val="11"/>
        <rFont val="Arial"/>
        <family val="2"/>
      </rPr>
      <t xml:space="preserve">
Passé un délai de 30 jours, les règlements non effectués seront majorés de 1,5 % par mois, pour frais de retard.
</t>
    </r>
  </si>
  <si>
    <r>
      <t>Sous total Végétaux TTC (TVA 10</t>
    </r>
    <r>
      <rPr>
        <b/>
        <sz val="12"/>
        <color indexed="10"/>
        <rFont val="Arial"/>
        <family val="2"/>
      </rPr>
      <t xml:space="preserve"> </t>
    </r>
    <r>
      <rPr>
        <b/>
        <sz val="12"/>
        <rFont val="Arial"/>
        <family val="2"/>
      </rPr>
      <t>%)</t>
    </r>
  </si>
  <si>
    <t>Quantité</t>
  </si>
  <si>
    <t>Commentaires / souhaits :</t>
  </si>
  <si>
    <t xml:space="preserve">mail : </t>
  </si>
  <si>
    <t>@</t>
  </si>
  <si>
    <t>Antenne de Hennebont</t>
  </si>
  <si>
    <t>02 97 36 13 33</t>
  </si>
  <si>
    <t>Antenne de Pontivy</t>
  </si>
  <si>
    <t>02 97 28 31 30</t>
  </si>
  <si>
    <t>Antenne de Ploërmel</t>
  </si>
  <si>
    <t>02 97 74 00 60</t>
  </si>
  <si>
    <t>Antenne du Faouet</t>
  </si>
  <si>
    <t>02 97 23 03 55</t>
  </si>
  <si>
    <t>Antenne de Questembert</t>
  </si>
  <si>
    <t>02 97 26 60 06</t>
  </si>
  <si>
    <t>Antenne de Vannes</t>
  </si>
  <si>
    <t>02 97 46 22 10</t>
  </si>
  <si>
    <t>Renseignement auprès de notre antenne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</si>
</sst>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\ &quot;€&quot;"/>
    <numFmt numFmtId="165" formatCode="#,##0.00\ _€"/>
    <numFmt numFmtId="166" formatCode="0#&quot; &quot;##&quot; &quot;##&quot; &quot;##&quot; &quot;##"/>
  </numFmts>
  <fonts count="64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b/>
      <sz val="8"/>
      <name val="Times New Roman"/>
      <family val="1"/>
    </font>
    <font>
      <b/>
      <sz val="14"/>
      <color indexed="17"/>
      <name val="Arial"/>
      <family val="2"/>
    </font>
    <font>
      <sz val="12"/>
      <name val="Arial"/>
      <family val="2"/>
    </font>
    <font>
      <sz val="5"/>
      <name val="Arial"/>
      <family val="2"/>
    </font>
    <font>
      <sz val="12"/>
      <name val="Arial"/>
      <family val="2"/>
    </font>
    <font>
      <b/>
      <sz val="14"/>
      <color indexed="9"/>
      <name val="Helvetica"/>
      <family val="2"/>
    </font>
    <font>
      <b/>
      <sz val="8"/>
      <color indexed="17"/>
      <name val="Arial"/>
      <family val="2"/>
    </font>
    <font>
      <b/>
      <sz val="10"/>
      <color indexed="17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4"/>
      <color indexed="62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10"/>
      <color indexed="9"/>
      <name val="Arial"/>
      <family val="2"/>
    </font>
    <font>
      <i/>
      <sz val="12"/>
      <color indexed="17"/>
      <name val="Arial"/>
      <family val="2"/>
    </font>
    <font>
      <b/>
      <sz val="12"/>
      <color indexed="17"/>
      <name val="Arial"/>
      <family val="2"/>
    </font>
    <font>
      <b/>
      <sz val="7"/>
      <color indexed="17"/>
      <name val="Arial"/>
      <family val="2"/>
    </font>
    <font>
      <b/>
      <sz val="8"/>
      <color indexed="17"/>
      <name val="Times New Roman"/>
      <family val="1"/>
    </font>
    <font>
      <i/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5"/>
      <name val="Arial"/>
      <family val="2"/>
    </font>
    <font>
      <i/>
      <sz val="7"/>
      <name val="Arial"/>
      <family val="2"/>
    </font>
    <font>
      <i/>
      <sz val="5"/>
      <name val="Arial"/>
      <family val="2"/>
    </font>
    <font>
      <i/>
      <sz val="9"/>
      <name val="Arial"/>
      <family val="2"/>
    </font>
    <font>
      <sz val="6"/>
      <name val="Arial"/>
      <family val="2"/>
    </font>
    <font>
      <b/>
      <sz val="10"/>
      <color indexed="9"/>
      <name val="Arial"/>
      <family val="2"/>
    </font>
    <font>
      <b/>
      <sz val="8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b/>
      <sz val="14"/>
      <name val="Arial"/>
      <family val="2"/>
    </font>
    <font>
      <i/>
      <sz val="11"/>
      <name val="Arial"/>
      <family val="2"/>
    </font>
    <font>
      <b/>
      <sz val="14"/>
      <color indexed="9"/>
      <name val="Arial"/>
      <family val="2"/>
    </font>
    <font>
      <sz val="11"/>
      <name val="Arial"/>
      <family val="2"/>
    </font>
    <font>
      <sz val="6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9"/>
      <color indexed="10"/>
      <name val="Arial"/>
      <family val="2"/>
    </font>
    <font>
      <sz val="8"/>
      <name val="Arial"/>
      <family val="2"/>
    </font>
    <font>
      <sz val="8"/>
      <color indexed="10"/>
      <name val="Arial"/>
      <family val="2"/>
    </font>
    <font>
      <i/>
      <sz val="11"/>
      <color indexed="10"/>
      <name val="Arial"/>
      <family val="2"/>
    </font>
    <font>
      <b/>
      <i/>
      <sz val="11"/>
      <color indexed="10"/>
      <name val="Arial"/>
      <family val="2"/>
    </font>
    <font>
      <sz val="8"/>
      <color indexed="17"/>
      <name val="Arial"/>
      <family val="2"/>
    </font>
    <font>
      <b/>
      <sz val="35"/>
      <color indexed="21"/>
      <name val="Arial"/>
      <family val="2"/>
    </font>
    <font>
      <i/>
      <sz val="10"/>
      <color indexed="17"/>
      <name val="Arial"/>
      <family val="2"/>
    </font>
    <font>
      <u/>
      <sz val="11"/>
      <color indexed="17"/>
      <name val="Arial"/>
      <family val="2"/>
    </font>
    <font>
      <b/>
      <u/>
      <sz val="12"/>
      <color indexed="17"/>
      <name val="Arial"/>
      <family val="2"/>
    </font>
    <font>
      <sz val="11"/>
      <color indexed="10"/>
      <name val="Arial"/>
      <family val="2"/>
    </font>
    <font>
      <b/>
      <sz val="10"/>
      <color indexed="18"/>
      <name val="Arial"/>
      <family val="2"/>
    </font>
    <font>
      <sz val="14"/>
      <color indexed="18"/>
      <name val="Arial"/>
      <family val="2"/>
    </font>
    <font>
      <u/>
      <sz val="11"/>
      <name val="Arial"/>
      <family val="2"/>
    </font>
    <font>
      <b/>
      <u/>
      <sz val="12"/>
      <name val="Arial"/>
      <family val="2"/>
    </font>
    <font>
      <b/>
      <sz val="12"/>
      <color indexed="1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u/>
      <sz val="14"/>
      <color theme="8" tint="-0.499984740745262"/>
      <name val="Arial"/>
      <family val="2"/>
    </font>
    <font>
      <sz val="16"/>
      <name val="Wingdings 3"/>
      <family val="1"/>
      <charset val="2"/>
    </font>
    <font>
      <b/>
      <u/>
      <sz val="13"/>
      <color indexed="9"/>
      <name val="Arial"/>
      <family val="2"/>
    </font>
    <font>
      <b/>
      <sz val="13"/>
      <color indexed="9"/>
      <name val="Arial"/>
      <family val="2"/>
    </font>
    <font>
      <sz val="13"/>
      <color indexed="9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2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5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Fill="1" applyAlignment="1">
      <alignment horizontal="left" vertical="center" indent="3"/>
    </xf>
    <xf numFmtId="0" fontId="5" fillId="0" borderId="0" xfId="0" applyFont="1" applyFill="1" applyBorder="1" applyAlignment="1">
      <alignment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0" fillId="0" borderId="0" xfId="0" applyFill="1" applyAlignment="1">
      <alignment vertical="center"/>
    </xf>
    <xf numFmtId="0" fontId="6" fillId="0" borderId="0" xfId="0" applyFont="1" applyFill="1" applyAlignment="1">
      <alignment horizontal="left" vertical="center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3" fillId="2" borderId="1" xfId="0" applyFont="1" applyFill="1" applyBorder="1" applyAlignment="1" applyProtection="1">
      <alignment horizontal="center" vertical="center"/>
      <protection locked="0"/>
    </xf>
    <xf numFmtId="164" fontId="14" fillId="0" borderId="1" xfId="0" applyNumberFormat="1" applyFont="1" applyBorder="1" applyAlignment="1">
      <alignment vertical="center" wrapText="1"/>
    </xf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0" fontId="18" fillId="0" borderId="1" xfId="0" applyFont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21" fillId="0" borderId="0" xfId="0" applyFont="1" applyAlignment="1">
      <alignment vertical="center"/>
    </xf>
    <xf numFmtId="0" fontId="23" fillId="0" borderId="1" xfId="0" applyFont="1" applyBorder="1" applyAlignment="1">
      <alignment vertical="center"/>
    </xf>
    <xf numFmtId="0" fontId="24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0" fontId="23" fillId="0" borderId="0" xfId="0" applyFont="1" applyBorder="1" applyAlignment="1">
      <alignment vertical="center"/>
    </xf>
    <xf numFmtId="0" fontId="29" fillId="0" borderId="0" xfId="0" applyFont="1" applyBorder="1" applyAlignment="1">
      <alignment horizontal="center" vertical="center"/>
    </xf>
    <xf numFmtId="2" fontId="1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3" fillId="0" borderId="1" xfId="0" applyFont="1" applyBorder="1" applyAlignment="1">
      <alignment vertical="center" wrapText="1"/>
    </xf>
    <xf numFmtId="0" fontId="30" fillId="0" borderId="0" xfId="0" applyFont="1" applyAlignment="1">
      <alignment vertical="center"/>
    </xf>
    <xf numFmtId="0" fontId="1" fillId="0" borderId="0" xfId="0" applyFont="1" applyFill="1" applyAlignment="1">
      <alignment vertical="center"/>
    </xf>
    <xf numFmtId="0" fontId="31" fillId="0" borderId="0" xfId="0" applyFont="1" applyBorder="1" applyAlignment="1">
      <alignment vertical="center" wrapText="1"/>
    </xf>
    <xf numFmtId="2" fontId="11" fillId="0" borderId="0" xfId="0" applyNumberFormat="1" applyFont="1" applyBorder="1" applyAlignment="1">
      <alignment vertical="center"/>
    </xf>
    <xf numFmtId="0" fontId="32" fillId="0" borderId="0" xfId="0" applyFont="1" applyBorder="1" applyAlignment="1">
      <alignment vertical="center" wrapText="1"/>
    </xf>
    <xf numFmtId="0" fontId="33" fillId="0" borderId="0" xfId="0" applyFont="1" applyBorder="1" applyAlignment="1">
      <alignment horizontal="left" vertical="center" indent="14"/>
    </xf>
    <xf numFmtId="0" fontId="33" fillId="0" borderId="0" xfId="0" applyFont="1" applyBorder="1" applyAlignment="1">
      <alignment horizontal="left" vertical="center" indent="15"/>
    </xf>
    <xf numFmtId="2" fontId="11" fillId="0" borderId="0" xfId="0" applyNumberFormat="1" applyFont="1" applyBorder="1" applyAlignment="1">
      <alignment horizontal="left" vertical="center" indent="14"/>
    </xf>
    <xf numFmtId="164" fontId="11" fillId="0" borderId="0" xfId="0" applyNumberFormat="1" applyFont="1" applyBorder="1" applyAlignment="1">
      <alignment vertical="center"/>
    </xf>
    <xf numFmtId="2" fontId="33" fillId="0" borderId="0" xfId="0" applyNumberFormat="1" applyFont="1" applyBorder="1" applyAlignment="1">
      <alignment vertical="center"/>
    </xf>
    <xf numFmtId="0" fontId="38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31" fillId="0" borderId="0" xfId="0" applyFont="1" applyBorder="1" applyAlignment="1">
      <alignment vertical="center"/>
    </xf>
    <xf numFmtId="0" fontId="11" fillId="0" borderId="0" xfId="0" applyFont="1" applyBorder="1" applyAlignment="1">
      <alignment horizontal="left" vertical="center" wrapText="1" indent="2"/>
    </xf>
    <xf numFmtId="2" fontId="12" fillId="0" borderId="0" xfId="0" applyNumberFormat="1" applyFont="1" applyBorder="1" applyAlignment="1">
      <alignment horizontal="right" vertical="center" wrapText="1" indent="1"/>
    </xf>
    <xf numFmtId="0" fontId="13" fillId="0" borderId="0" xfId="0" applyFont="1" applyFill="1" applyBorder="1" applyAlignment="1" applyProtection="1">
      <alignment horizontal="center" vertical="center"/>
      <protection locked="0"/>
    </xf>
    <xf numFmtId="164" fontId="12" fillId="0" borderId="0" xfId="0" applyNumberFormat="1" applyFont="1" applyBorder="1" applyAlignment="1">
      <alignment vertical="center" wrapText="1"/>
    </xf>
    <xf numFmtId="0" fontId="11" fillId="0" borderId="0" xfId="0" applyFont="1" applyBorder="1" applyAlignment="1">
      <alignment horizontal="right" vertical="center"/>
    </xf>
    <xf numFmtId="2" fontId="4" fillId="0" borderId="0" xfId="0" applyNumberFormat="1" applyFont="1" applyBorder="1" applyAlignment="1">
      <alignment horizontal="right" vertical="center"/>
    </xf>
    <xf numFmtId="0" fontId="39" fillId="0" borderId="0" xfId="0" applyFont="1" applyAlignment="1">
      <alignment vertical="center"/>
    </xf>
    <xf numFmtId="0" fontId="40" fillId="0" borderId="0" xfId="0" applyFont="1" applyBorder="1" applyAlignment="1">
      <alignment horizontal="center" vertical="top"/>
    </xf>
    <xf numFmtId="0" fontId="39" fillId="0" borderId="0" xfId="0" applyFont="1" applyBorder="1" applyAlignment="1">
      <alignment horizontal="center" vertical="center"/>
    </xf>
    <xf numFmtId="2" fontId="39" fillId="0" borderId="0" xfId="0" applyNumberFormat="1" applyFont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13" fillId="3" borderId="0" xfId="0" applyFont="1" applyFill="1" applyBorder="1" applyAlignment="1" applyProtection="1">
      <alignment horizontal="center" vertical="center"/>
      <protection locked="0"/>
    </xf>
    <xf numFmtId="0" fontId="23" fillId="3" borderId="0" xfId="0" applyFont="1" applyFill="1" applyBorder="1" applyAlignment="1">
      <alignment vertical="center"/>
    </xf>
    <xf numFmtId="0" fontId="29" fillId="3" borderId="0" xfId="0" applyFont="1" applyFill="1" applyBorder="1" applyAlignment="1">
      <alignment horizontal="center" vertical="center"/>
    </xf>
    <xf numFmtId="2" fontId="1" fillId="3" borderId="0" xfId="0" applyNumberFormat="1" applyFont="1" applyFill="1" applyBorder="1" applyAlignment="1">
      <alignment horizontal="center" vertical="center"/>
    </xf>
    <xf numFmtId="164" fontId="0" fillId="0" borderId="1" xfId="0" applyNumberFormat="1" applyBorder="1" applyAlignment="1">
      <alignment vertical="center"/>
    </xf>
    <xf numFmtId="164" fontId="36" fillId="3" borderId="0" xfId="0" applyNumberFormat="1" applyFont="1" applyFill="1" applyBorder="1" applyAlignment="1" applyProtection="1">
      <alignment horizontal="center" vertical="center"/>
    </xf>
    <xf numFmtId="2" fontId="35" fillId="0" borderId="0" xfId="0" applyNumberFormat="1" applyFont="1" applyBorder="1" applyAlignment="1">
      <alignment horizontal="center" vertical="center"/>
    </xf>
    <xf numFmtId="2" fontId="34" fillId="0" borderId="0" xfId="0" applyNumberFormat="1" applyFont="1" applyBorder="1" applyAlignment="1">
      <alignment horizontal="center" vertical="center"/>
    </xf>
    <xf numFmtId="0" fontId="23" fillId="0" borderId="1" xfId="0" applyFont="1" applyFill="1" applyBorder="1" applyAlignment="1">
      <alignment vertical="center"/>
    </xf>
    <xf numFmtId="2" fontId="0" fillId="0" borderId="0" xfId="0" applyNumberFormat="1" applyBorder="1" applyAlignment="1">
      <alignment horizontal="center" vertical="center"/>
    </xf>
    <xf numFmtId="2" fontId="14" fillId="0" borderId="1" xfId="0" applyNumberFormat="1" applyFont="1" applyBorder="1" applyAlignment="1">
      <alignment vertical="center" wrapText="1"/>
    </xf>
    <xf numFmtId="164" fontId="16" fillId="0" borderId="0" xfId="0" applyNumberFormat="1" applyFont="1" applyAlignment="1">
      <alignment vertical="center"/>
    </xf>
    <xf numFmtId="0" fontId="9" fillId="0" borderId="0" xfId="0" applyFont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14" fillId="0" borderId="0" xfId="0" applyFont="1" applyFill="1" applyBorder="1" applyAlignment="1">
      <alignment vertical="center"/>
    </xf>
    <xf numFmtId="0" fontId="42" fillId="0" borderId="0" xfId="0" applyFont="1" applyAlignment="1">
      <alignment vertical="center"/>
    </xf>
    <xf numFmtId="0" fontId="22" fillId="0" borderId="1" xfId="0" applyFont="1" applyFill="1" applyBorder="1" applyAlignment="1">
      <alignment horizontal="center" vertical="center"/>
    </xf>
    <xf numFmtId="0" fontId="22" fillId="0" borderId="1" xfId="0" applyFont="1" applyBorder="1" applyAlignment="1">
      <alignment horizontal="center" vertical="center" wrapText="1"/>
    </xf>
    <xf numFmtId="0" fontId="12" fillId="3" borderId="0" xfId="0" applyFont="1" applyFill="1" applyBorder="1" applyAlignment="1">
      <alignment vertical="center"/>
    </xf>
    <xf numFmtId="0" fontId="46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2" fontId="14" fillId="0" borderId="1" xfId="0" applyNumberFormat="1" applyFont="1" applyBorder="1" applyAlignment="1">
      <alignment horizontal="right" vertical="center" indent="1"/>
    </xf>
    <xf numFmtId="2" fontId="14" fillId="0" borderId="1" xfId="0" applyNumberFormat="1" applyFont="1" applyFill="1" applyBorder="1" applyAlignment="1">
      <alignment horizontal="right" vertical="center" indent="1"/>
    </xf>
    <xf numFmtId="165" fontId="14" fillId="0" borderId="1" xfId="0" applyNumberFormat="1" applyFont="1" applyBorder="1" applyAlignment="1">
      <alignment vertical="center" wrapText="1"/>
    </xf>
    <xf numFmtId="165" fontId="14" fillId="0" borderId="2" xfId="0" applyNumberFormat="1" applyFont="1" applyBorder="1" applyAlignment="1">
      <alignment vertical="center" wrapText="1"/>
    </xf>
    <xf numFmtId="0" fontId="37" fillId="0" borderId="0" xfId="0" applyFont="1" applyFill="1" applyBorder="1" applyAlignment="1" applyProtection="1">
      <alignment vertical="center"/>
      <protection locked="0"/>
    </xf>
    <xf numFmtId="0" fontId="47" fillId="0" borderId="0" xfId="0" applyFont="1" applyBorder="1" applyAlignment="1">
      <alignment horizontal="left" vertical="center"/>
    </xf>
    <xf numFmtId="0" fontId="22" fillId="0" borderId="0" xfId="0" applyFont="1" applyAlignment="1">
      <alignment vertical="center"/>
    </xf>
    <xf numFmtId="0" fontId="50" fillId="0" borderId="0" xfId="0" applyFont="1" applyAlignment="1">
      <alignment vertical="center" wrapText="1"/>
    </xf>
    <xf numFmtId="0" fontId="11" fillId="0" borderId="0" xfId="0" applyFont="1" applyBorder="1" applyAlignment="1">
      <alignment vertical="top" wrapText="1"/>
    </xf>
    <xf numFmtId="0" fontId="39" fillId="0" borderId="0" xfId="0" applyFont="1" applyAlignment="1">
      <alignment horizontal="left" vertical="center" indent="6"/>
    </xf>
    <xf numFmtId="164" fontId="52" fillId="3" borderId="0" xfId="0" applyNumberFormat="1" applyFont="1" applyFill="1" applyBorder="1" applyAlignment="1">
      <alignment vertical="center" wrapText="1"/>
    </xf>
    <xf numFmtId="0" fontId="36" fillId="0" borderId="0" xfId="0" applyFont="1" applyFill="1" applyBorder="1" applyAlignment="1" applyProtection="1">
      <alignment vertical="center"/>
      <protection locked="0"/>
    </xf>
    <xf numFmtId="0" fontId="32" fillId="0" borderId="0" xfId="0" applyFont="1" applyBorder="1" applyAlignment="1">
      <alignment horizontal="right" vertical="center"/>
    </xf>
    <xf numFmtId="164" fontId="0" fillId="0" borderId="0" xfId="0" applyNumberFormat="1" applyFill="1" applyAlignment="1">
      <alignment vertical="center"/>
    </xf>
    <xf numFmtId="164" fontId="57" fillId="3" borderId="0" xfId="0" applyNumberFormat="1" applyFont="1" applyFill="1" applyBorder="1" applyAlignment="1">
      <alignment vertical="center" wrapText="1"/>
    </xf>
    <xf numFmtId="164" fontId="57" fillId="0" borderId="0" xfId="0" applyNumberFormat="1" applyFont="1" applyAlignment="1">
      <alignment vertical="center"/>
    </xf>
    <xf numFmtId="164" fontId="58" fillId="0" borderId="0" xfId="0" applyNumberFormat="1" applyFont="1" applyAlignment="1">
      <alignment vertical="center"/>
    </xf>
    <xf numFmtId="0" fontId="59" fillId="0" borderId="0" xfId="0" applyFont="1" applyAlignment="1">
      <alignment vertical="center"/>
    </xf>
    <xf numFmtId="0" fontId="5" fillId="6" borderId="0" xfId="0" applyFont="1" applyFill="1" applyAlignment="1">
      <alignment vertical="top" wrapText="1"/>
    </xf>
    <xf numFmtId="0" fontId="34" fillId="2" borderId="0" xfId="0" applyFont="1" applyFill="1" applyBorder="1" applyAlignment="1" applyProtection="1">
      <alignment horizontal="center" vertical="center"/>
      <protection locked="0"/>
    </xf>
    <xf numFmtId="0" fontId="53" fillId="2" borderId="0" xfId="0" applyFont="1" applyFill="1" applyBorder="1" applyAlignment="1" applyProtection="1">
      <alignment horizontal="center" vertical="center"/>
      <protection locked="0"/>
    </xf>
    <xf numFmtId="166" fontId="39" fillId="2" borderId="0" xfId="0" applyNumberFormat="1" applyFont="1" applyFill="1" applyBorder="1" applyAlignment="1" applyProtection="1">
      <alignment horizontal="center" vertical="center"/>
      <protection locked="0"/>
    </xf>
    <xf numFmtId="0" fontId="60" fillId="0" borderId="0" xfId="0" applyFont="1" applyAlignment="1">
      <alignment horizontal="left" vertical="center" wrapText="1" indent="34"/>
    </xf>
    <xf numFmtId="0" fontId="13" fillId="2" borderId="8" xfId="0" applyFont="1" applyFill="1" applyBorder="1" applyAlignment="1" applyProtection="1">
      <alignment horizontal="left" vertical="top"/>
      <protection locked="0"/>
    </xf>
    <xf numFmtId="0" fontId="13" fillId="2" borderId="3" xfId="0" applyFont="1" applyFill="1" applyBorder="1" applyAlignment="1" applyProtection="1">
      <alignment horizontal="left" vertical="top"/>
      <protection locked="0"/>
    </xf>
    <xf numFmtId="0" fontId="13" fillId="2" borderId="9" xfId="0" applyFont="1" applyFill="1" applyBorder="1" applyAlignment="1" applyProtection="1">
      <alignment horizontal="left" vertical="top"/>
      <protection locked="0"/>
    </xf>
    <xf numFmtId="0" fontId="13" fillId="2" borderId="10" xfId="0" applyFont="1" applyFill="1" applyBorder="1" applyAlignment="1" applyProtection="1">
      <alignment horizontal="left" vertical="top"/>
      <protection locked="0"/>
    </xf>
    <xf numFmtId="0" fontId="13" fillId="2" borderId="0" xfId="0" applyFont="1" applyFill="1" applyBorder="1" applyAlignment="1" applyProtection="1">
      <alignment horizontal="left" vertical="top"/>
      <protection locked="0"/>
    </xf>
    <xf numFmtId="0" fontId="13" fillId="2" borderId="11" xfId="0" applyFont="1" applyFill="1" applyBorder="1" applyAlignment="1" applyProtection="1">
      <alignment horizontal="left" vertical="top"/>
      <protection locked="0"/>
    </xf>
    <xf numFmtId="0" fontId="13" fillId="2" borderId="12" xfId="0" applyFont="1" applyFill="1" applyBorder="1" applyAlignment="1" applyProtection="1">
      <alignment horizontal="left" vertical="top"/>
      <protection locked="0"/>
    </xf>
    <xf numFmtId="0" fontId="13" fillId="2" borderId="13" xfId="0" applyFont="1" applyFill="1" applyBorder="1" applyAlignment="1" applyProtection="1">
      <alignment horizontal="left" vertical="top"/>
      <protection locked="0"/>
    </xf>
    <xf numFmtId="0" fontId="13" fillId="2" borderId="14" xfId="0" applyFont="1" applyFill="1" applyBorder="1" applyAlignment="1" applyProtection="1">
      <alignment horizontal="left" vertical="top"/>
      <protection locked="0"/>
    </xf>
    <xf numFmtId="0" fontId="11" fillId="0" borderId="1" xfId="0" applyFont="1" applyBorder="1" applyAlignment="1">
      <alignment horizontal="left" vertical="center" wrapText="1" indent="2"/>
    </xf>
    <xf numFmtId="0" fontId="11" fillId="0" borderId="4" xfId="0" applyFont="1" applyBorder="1" applyAlignment="1">
      <alignment horizontal="left" vertical="center" wrapText="1" indent="2"/>
    </xf>
    <xf numFmtId="0" fontId="11" fillId="0" borderId="5" xfId="0" applyFont="1" applyBorder="1" applyAlignment="1">
      <alignment horizontal="left" vertical="center" wrapText="1" indent="2"/>
    </xf>
    <xf numFmtId="0" fontId="11" fillId="0" borderId="6" xfId="0" applyFont="1" applyBorder="1" applyAlignment="1">
      <alignment horizontal="left" vertical="center" wrapText="1" indent="2"/>
    </xf>
    <xf numFmtId="0" fontId="47" fillId="0" borderId="7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top" wrapText="1"/>
    </xf>
    <xf numFmtId="0" fontId="8" fillId="4" borderId="1" xfId="0" applyFont="1" applyFill="1" applyBorder="1" applyAlignment="1">
      <alignment horizontal="center" vertical="center"/>
    </xf>
    <xf numFmtId="0" fontId="8" fillId="4" borderId="0" xfId="0" applyFont="1" applyFill="1" applyBorder="1" applyAlignment="1">
      <alignment horizontal="center" vertical="center"/>
    </xf>
    <xf numFmtId="0" fontId="11" fillId="0" borderId="0" xfId="0" applyFont="1" applyBorder="1" applyAlignment="1">
      <alignment horizontal="right" vertical="center" wrapText="1"/>
    </xf>
    <xf numFmtId="0" fontId="44" fillId="0" borderId="0" xfId="0" applyFont="1" applyBorder="1" applyAlignment="1">
      <alignment horizontal="center" vertical="center" wrapText="1"/>
    </xf>
    <xf numFmtId="0" fontId="34" fillId="2" borderId="0" xfId="0" applyFont="1" applyFill="1" applyBorder="1" applyAlignment="1" applyProtection="1">
      <alignment horizontal="left" vertical="center"/>
      <protection locked="0"/>
    </xf>
    <xf numFmtId="0" fontId="32" fillId="2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32" fillId="0" borderId="0" xfId="0" applyFont="1" applyBorder="1" applyAlignment="1">
      <alignment horizontal="right" vertical="center"/>
    </xf>
    <xf numFmtId="0" fontId="11" fillId="0" borderId="3" xfId="0" applyFont="1" applyBorder="1" applyAlignment="1">
      <alignment horizontal="right" vertical="center" wrapText="1"/>
    </xf>
    <xf numFmtId="0" fontId="36" fillId="0" borderId="0" xfId="0" applyFont="1" applyFill="1" applyBorder="1" applyAlignment="1" applyProtection="1">
      <alignment horizontal="center" vertical="center" wrapText="1"/>
    </xf>
    <xf numFmtId="164" fontId="18" fillId="0" borderId="0" xfId="0" applyNumberFormat="1" applyFont="1" applyBorder="1" applyAlignment="1">
      <alignment horizontal="center" vertical="center"/>
    </xf>
    <xf numFmtId="164" fontId="4" fillId="5" borderId="1" xfId="0" applyNumberFormat="1" applyFont="1" applyFill="1" applyBorder="1" applyAlignment="1">
      <alignment horizontal="center" vertical="center"/>
    </xf>
    <xf numFmtId="2" fontId="4" fillId="0" borderId="0" xfId="0" applyNumberFormat="1" applyFont="1" applyBorder="1" applyAlignment="1">
      <alignment horizontal="right" vertical="center"/>
    </xf>
    <xf numFmtId="0" fontId="62" fillId="6" borderId="0" xfId="0" applyFont="1" applyFill="1" applyBorder="1" applyAlignment="1">
      <alignment vertical="center" wrapText="1"/>
    </xf>
    <xf numFmtId="0" fontId="61" fillId="7" borderId="0" xfId="0" applyFont="1" applyFill="1" applyBorder="1" applyAlignment="1">
      <alignment horizontal="left" vertical="center" wrapText="1"/>
    </xf>
    <xf numFmtId="0" fontId="62" fillId="7" borderId="0" xfId="0" applyFont="1" applyFill="1" applyBorder="1" applyAlignment="1">
      <alignment vertical="center" wrapText="1"/>
    </xf>
    <xf numFmtId="0" fontId="63" fillId="7" borderId="0" xfId="0" applyFont="1" applyFill="1" applyBorder="1" applyAlignment="1">
      <alignment horizontal="left" vertical="center" wrapText="1" indent="3"/>
    </xf>
    <xf numFmtId="0" fontId="63" fillId="7" borderId="0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2427243</xdr:colOff>
      <xdr:row>122</xdr:row>
      <xdr:rowOff>9070</xdr:rowOff>
    </xdr:from>
    <xdr:to>
      <xdr:col>12</xdr:col>
      <xdr:colOff>43647</xdr:colOff>
      <xdr:row>129</xdr:row>
      <xdr:rowOff>185091</xdr:rowOff>
    </xdr:to>
    <xdr:sp macro="" textlink="">
      <xdr:nvSpPr>
        <xdr:cNvPr id="1102" name="AutoShape 78"/>
        <xdr:cNvSpPr>
          <a:spLocks noChangeArrowheads="1"/>
        </xdr:cNvSpPr>
      </xdr:nvSpPr>
      <xdr:spPr bwMode="auto">
        <a:xfrm rot="38331">
          <a:off x="8164655" y="32606982"/>
          <a:ext cx="2457345" cy="1274197"/>
        </a:xfrm>
        <a:prstGeom prst="roundRect">
          <a:avLst>
            <a:gd name="adj" fmla="val 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80" mc:Ignorable="a14" a14:legacySpreadsheetColorIndex="18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666699" mc:Ignorable="a14" a14:legacySpreadsheetColorIndex="54"/>
              </a:solidFill>
              <a:round/>
              <a:headEnd/>
              <a:tailEnd/>
            </a14:hiddenLine>
          </a:ext>
        </a:extLst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fr-FR" sz="1400" b="0" i="0" u="none" strike="noStrike" baseline="0">
              <a:solidFill>
                <a:srgbClr val="333399"/>
              </a:solidFill>
              <a:latin typeface="Antique Olive"/>
            </a:rPr>
            <a:t>Bon de commande                         à retourner pour le   </a:t>
          </a:r>
          <a:r>
            <a:rPr lang="fr-FR" sz="1200" b="0" i="0" u="none" strike="noStrike" baseline="0">
              <a:solidFill>
                <a:srgbClr val="333399"/>
              </a:solidFill>
              <a:latin typeface="Antique Olive"/>
            </a:rPr>
            <a:t> </a:t>
          </a:r>
          <a:r>
            <a:rPr lang="fr-FR" sz="1100" b="0" i="0" u="none" strike="noStrike" baseline="0">
              <a:solidFill>
                <a:srgbClr val="333399"/>
              </a:solidFill>
              <a:latin typeface="Antique Olive"/>
            </a:rPr>
            <a:t>                                                     </a:t>
          </a:r>
          <a:r>
            <a:rPr lang="fr-FR" sz="2000" b="1" i="0" u="none" strike="noStrike" baseline="0">
              <a:solidFill>
                <a:srgbClr val="333399"/>
              </a:solidFill>
              <a:latin typeface="Antique Olive"/>
            </a:rPr>
            <a:t>29 octobre 2014</a:t>
          </a:r>
        </a:p>
      </xdr:txBody>
    </xdr:sp>
    <xdr:clientData/>
  </xdr:twoCellAnchor>
  <xdr:twoCellAnchor editAs="oneCell">
    <xdr:from>
      <xdr:col>9</xdr:col>
      <xdr:colOff>532321</xdr:colOff>
      <xdr:row>113</xdr:row>
      <xdr:rowOff>213502</xdr:rowOff>
    </xdr:from>
    <xdr:to>
      <xdr:col>11</xdr:col>
      <xdr:colOff>364534</xdr:colOff>
      <xdr:row>121</xdr:row>
      <xdr:rowOff>128337</xdr:rowOff>
    </xdr:to>
    <xdr:pic>
      <xdr:nvPicPr>
        <xdr:cNvPr id="1128" name="Picture 3" descr="MCj03964900000[1]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468011">
          <a:off x="8847086" y="31085708"/>
          <a:ext cx="1401036" cy="14836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28574</xdr:colOff>
      <xdr:row>0</xdr:row>
      <xdr:rowOff>57150</xdr:rowOff>
    </xdr:from>
    <xdr:to>
      <xdr:col>13</xdr:col>
      <xdr:colOff>171450</xdr:colOff>
      <xdr:row>5</xdr:row>
      <xdr:rowOff>14860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39249" y="57150"/>
          <a:ext cx="2381251" cy="16626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7"/>
  </sheetPr>
  <dimension ref="A1:Y137"/>
  <sheetViews>
    <sheetView showGridLines="0" showZeros="0" tabSelected="1" topLeftCell="A3" zoomScaleNormal="100" zoomScaleSheetLayoutView="70" workbookViewId="0">
      <selection activeCell="L10" sqref="L10"/>
    </sheetView>
  </sheetViews>
  <sheetFormatPr baseColWidth="10" defaultRowHeight="12.75" x14ac:dyDescent="0.2"/>
  <cols>
    <col min="1" max="1" width="2.7109375" style="1" customWidth="1"/>
    <col min="2" max="2" width="37.42578125" style="1" customWidth="1"/>
    <col min="3" max="3" width="13.42578125" style="1" customWidth="1"/>
    <col min="4" max="4" width="8.7109375" style="1" customWidth="1"/>
    <col min="5" max="5" width="10.5703125" style="1" customWidth="1"/>
    <col min="6" max="6" width="8.7109375" style="2" customWidth="1"/>
    <col min="7" max="7" width="1.5703125" style="3" customWidth="1"/>
    <col min="8" max="8" width="2.85546875" style="1" customWidth="1"/>
    <col min="9" max="9" width="38.7109375" style="1" customWidth="1"/>
    <col min="10" max="10" width="13.42578125" style="1" customWidth="1"/>
    <col min="11" max="11" width="10" style="1" customWidth="1"/>
    <col min="12" max="12" width="10.42578125" style="1" customWidth="1"/>
    <col min="13" max="13" width="13.140625" style="2" customWidth="1"/>
    <col min="14" max="21" width="11.42578125" style="9"/>
    <col min="22" max="16384" width="11.42578125" style="1"/>
  </cols>
  <sheetData>
    <row r="1" spans="1:13" ht="48" customHeight="1" x14ac:dyDescent="0.2">
      <c r="A1" s="115" t="s">
        <v>182</v>
      </c>
      <c r="B1" s="115"/>
      <c r="C1" s="115"/>
      <c r="D1" s="115"/>
      <c r="E1" s="115"/>
      <c r="F1" s="115"/>
      <c r="G1" s="115"/>
      <c r="H1" s="115"/>
      <c r="I1" s="115"/>
    </row>
    <row r="2" spans="1:13" ht="25.5" customHeight="1" x14ac:dyDescent="0.2">
      <c r="A2" s="84"/>
      <c r="B2" s="84"/>
      <c r="C2" s="84"/>
      <c r="D2" s="84"/>
      <c r="E2" s="84"/>
      <c r="F2" s="84"/>
      <c r="G2" s="84"/>
      <c r="H2" s="84"/>
      <c r="I2" s="84"/>
    </row>
    <row r="3" spans="1:13" ht="25.5" customHeight="1" x14ac:dyDescent="0.2">
      <c r="A3" s="4"/>
      <c r="B3" s="5" t="s">
        <v>178</v>
      </c>
      <c r="C3" s="122"/>
      <c r="D3" s="122"/>
      <c r="E3" s="123" t="s">
        <v>177</v>
      </c>
      <c r="F3" s="123"/>
      <c r="G3" s="123"/>
      <c r="H3" s="123"/>
      <c r="I3" s="98"/>
      <c r="J3" s="83"/>
      <c r="K3" s="83"/>
      <c r="L3" s="83"/>
      <c r="M3" s="83"/>
    </row>
    <row r="4" spans="1:13" ht="9.75" customHeight="1" x14ac:dyDescent="0.2">
      <c r="A4" s="4"/>
      <c r="B4" s="5"/>
      <c r="C4" s="6"/>
      <c r="D4" s="6"/>
      <c r="E4" s="6"/>
      <c r="F4" s="6"/>
      <c r="G4" s="6"/>
      <c r="H4" s="6"/>
      <c r="I4" s="6"/>
      <c r="J4" s="6"/>
      <c r="K4" s="6"/>
      <c r="L4" s="6"/>
      <c r="M4" s="6"/>
    </row>
    <row r="5" spans="1:13" ht="25.5" customHeight="1" x14ac:dyDescent="0.2">
      <c r="A5" s="4"/>
      <c r="B5" s="5" t="s">
        <v>0</v>
      </c>
      <c r="C5" s="121"/>
      <c r="D5" s="121"/>
      <c r="E5" s="121"/>
      <c r="F5" s="121"/>
      <c r="G5" s="121"/>
      <c r="H5" s="121"/>
      <c r="I5" s="121"/>
      <c r="J5" s="121"/>
      <c r="K5" s="121"/>
      <c r="L5" s="90"/>
      <c r="M5" s="90"/>
    </row>
    <row r="6" spans="1:13" ht="9.75" customHeight="1" x14ac:dyDescent="0.2">
      <c r="A6" s="4"/>
      <c r="B6" s="5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5.5" customHeight="1" x14ac:dyDescent="0.2">
      <c r="A7" s="7"/>
      <c r="B7" s="5" t="s">
        <v>1</v>
      </c>
      <c r="C7" s="100"/>
      <c r="D7" s="100"/>
      <c r="E7" s="100"/>
      <c r="F7" s="5" t="s">
        <v>187</v>
      </c>
      <c r="G7" s="5"/>
      <c r="H7" s="5"/>
      <c r="I7" s="99" t="s">
        <v>188</v>
      </c>
      <c r="J7" s="99"/>
      <c r="K7" s="99"/>
      <c r="L7" s="99"/>
      <c r="M7" s="99"/>
    </row>
    <row r="8" spans="1:13" ht="21" customHeight="1" x14ac:dyDescent="0.2">
      <c r="A8" s="7"/>
      <c r="B8" s="8"/>
      <c r="C8" s="9"/>
      <c r="D8" s="9"/>
      <c r="E8" s="9"/>
      <c r="F8" s="3"/>
      <c r="H8" s="10"/>
      <c r="I8" s="9"/>
      <c r="J8" s="9"/>
      <c r="K8" s="9"/>
      <c r="L8" s="9"/>
      <c r="M8" s="3"/>
    </row>
    <row r="9" spans="1:13" ht="34.5" customHeight="1" x14ac:dyDescent="0.2">
      <c r="A9" s="7"/>
      <c r="B9" s="117" t="s">
        <v>2</v>
      </c>
      <c r="C9" s="117"/>
      <c r="D9" s="117"/>
      <c r="E9" s="117"/>
      <c r="F9" s="117"/>
      <c r="G9" s="117"/>
      <c r="H9" s="117"/>
      <c r="I9" s="117"/>
      <c r="J9" s="117"/>
      <c r="K9" s="11" t="s">
        <v>3</v>
      </c>
      <c r="L9" s="12" t="s">
        <v>185</v>
      </c>
      <c r="M9" s="11" t="s">
        <v>4</v>
      </c>
    </row>
    <row r="10" spans="1:13" ht="18.75" customHeight="1" x14ac:dyDescent="0.2">
      <c r="A10" s="7"/>
      <c r="B10" s="111" t="s">
        <v>5</v>
      </c>
      <c r="C10" s="111"/>
      <c r="D10" s="111"/>
      <c r="E10" s="111"/>
      <c r="F10" s="111"/>
      <c r="G10" s="111"/>
      <c r="H10" s="111"/>
      <c r="I10" s="111"/>
      <c r="J10" s="111"/>
      <c r="K10" s="81">
        <v>0.42</v>
      </c>
      <c r="L10" s="13"/>
      <c r="M10" s="14">
        <f>L10*K10</f>
        <v>0</v>
      </c>
    </row>
    <row r="11" spans="1:13" ht="18.75" customHeight="1" x14ac:dyDescent="0.2">
      <c r="A11" s="7"/>
      <c r="B11" s="111" t="s">
        <v>6</v>
      </c>
      <c r="C11" s="111"/>
      <c r="D11" s="111"/>
      <c r="E11" s="111"/>
      <c r="F11" s="111"/>
      <c r="G11" s="111"/>
      <c r="H11" s="111"/>
      <c r="I11" s="111"/>
      <c r="J11" s="111"/>
      <c r="K11" s="81">
        <v>130.72</v>
      </c>
      <c r="L11" s="13"/>
      <c r="M11" s="14">
        <f t="shared" ref="M11:M24" si="0">L11*K11</f>
        <v>0</v>
      </c>
    </row>
    <row r="12" spans="1:13" ht="18.75" customHeight="1" x14ac:dyDescent="0.2">
      <c r="A12" s="7"/>
      <c r="B12" s="111" t="s">
        <v>7</v>
      </c>
      <c r="C12" s="111"/>
      <c r="D12" s="111"/>
      <c r="E12" s="111"/>
      <c r="F12" s="111"/>
      <c r="G12" s="111"/>
      <c r="H12" s="111"/>
      <c r="I12" s="111"/>
      <c r="J12" s="111"/>
      <c r="K12" s="81">
        <v>46.7</v>
      </c>
      <c r="L12" s="13"/>
      <c r="M12" s="14">
        <f t="shared" si="0"/>
        <v>0</v>
      </c>
    </row>
    <row r="13" spans="1:13" ht="18.75" customHeight="1" x14ac:dyDescent="0.2">
      <c r="A13" s="7"/>
      <c r="B13" s="111" t="s">
        <v>172</v>
      </c>
      <c r="C13" s="111"/>
      <c r="D13" s="111"/>
      <c r="E13" s="111"/>
      <c r="F13" s="111"/>
      <c r="G13" s="111"/>
      <c r="H13" s="111"/>
      <c r="I13" s="111"/>
      <c r="J13" s="111"/>
      <c r="K13" s="81">
        <v>93.39</v>
      </c>
      <c r="L13" s="13"/>
      <c r="M13" s="14">
        <f t="shared" si="0"/>
        <v>0</v>
      </c>
    </row>
    <row r="14" spans="1:13" ht="18.75" customHeight="1" x14ac:dyDescent="0.2">
      <c r="A14" s="7"/>
      <c r="B14" s="111" t="s">
        <v>173</v>
      </c>
      <c r="C14" s="111"/>
      <c r="D14" s="111"/>
      <c r="E14" s="111"/>
      <c r="F14" s="111"/>
      <c r="G14" s="111"/>
      <c r="H14" s="111"/>
      <c r="I14" s="111"/>
      <c r="J14" s="111"/>
      <c r="K14" s="81">
        <v>144.55000000000001</v>
      </c>
      <c r="L14" s="13"/>
      <c r="M14" s="14">
        <f t="shared" si="0"/>
        <v>0</v>
      </c>
    </row>
    <row r="15" spans="1:13" ht="18.75" customHeight="1" x14ac:dyDescent="0.2">
      <c r="A15" s="7"/>
      <c r="B15" s="111" t="s">
        <v>8</v>
      </c>
      <c r="C15" s="111"/>
      <c r="D15" s="111"/>
      <c r="E15" s="111"/>
      <c r="F15" s="111"/>
      <c r="G15" s="111"/>
      <c r="H15" s="111"/>
      <c r="I15" s="111"/>
      <c r="J15" s="111"/>
      <c r="K15" s="81">
        <v>9.91</v>
      </c>
      <c r="L15" s="13"/>
      <c r="M15" s="14">
        <f t="shared" si="0"/>
        <v>0</v>
      </c>
    </row>
    <row r="16" spans="1:13" ht="18.75" customHeight="1" x14ac:dyDescent="0.2">
      <c r="A16" s="7"/>
      <c r="B16" s="112" t="s">
        <v>174</v>
      </c>
      <c r="C16" s="113"/>
      <c r="D16" s="113"/>
      <c r="E16" s="113"/>
      <c r="F16" s="113"/>
      <c r="G16" s="113"/>
      <c r="H16" s="113"/>
      <c r="I16" s="113"/>
      <c r="J16" s="114"/>
      <c r="K16" s="81">
        <v>3.7</v>
      </c>
      <c r="L16" s="13"/>
      <c r="M16" s="14">
        <f t="shared" si="0"/>
        <v>0</v>
      </c>
    </row>
    <row r="17" spans="1:25" ht="18.75" customHeight="1" x14ac:dyDescent="0.2">
      <c r="A17" s="7"/>
      <c r="B17" s="111" t="s">
        <v>9</v>
      </c>
      <c r="C17" s="111"/>
      <c r="D17" s="111"/>
      <c r="E17" s="111"/>
      <c r="F17" s="111"/>
      <c r="G17" s="111"/>
      <c r="H17" s="111"/>
      <c r="I17" s="111"/>
      <c r="J17" s="111"/>
      <c r="K17" s="81">
        <v>0.43</v>
      </c>
      <c r="L17" s="13"/>
      <c r="M17" s="14">
        <f t="shared" si="0"/>
        <v>0</v>
      </c>
    </row>
    <row r="18" spans="1:25" ht="18.75" customHeight="1" x14ac:dyDescent="0.2">
      <c r="A18" s="7"/>
      <c r="B18" s="111" t="s">
        <v>10</v>
      </c>
      <c r="C18" s="111"/>
      <c r="D18" s="111"/>
      <c r="E18" s="111"/>
      <c r="F18" s="111"/>
      <c r="G18" s="111"/>
      <c r="H18" s="111"/>
      <c r="I18" s="111"/>
      <c r="J18" s="111"/>
      <c r="K18" s="81">
        <v>0.85</v>
      </c>
      <c r="L18" s="13"/>
      <c r="M18" s="14">
        <f t="shared" si="0"/>
        <v>0</v>
      </c>
    </row>
    <row r="19" spans="1:25" ht="18.75" customHeight="1" x14ac:dyDescent="0.2">
      <c r="A19" s="7"/>
      <c r="B19" s="111" t="s">
        <v>11</v>
      </c>
      <c r="C19" s="111"/>
      <c r="D19" s="111"/>
      <c r="E19" s="111"/>
      <c r="F19" s="111"/>
      <c r="G19" s="111"/>
      <c r="H19" s="111"/>
      <c r="I19" s="111"/>
      <c r="J19" s="111"/>
      <c r="K19" s="81">
        <v>1.39</v>
      </c>
      <c r="L19" s="13"/>
      <c r="M19" s="14">
        <f t="shared" si="0"/>
        <v>0</v>
      </c>
    </row>
    <row r="20" spans="1:25" ht="18.75" customHeight="1" x14ac:dyDescent="0.2">
      <c r="A20" s="7"/>
      <c r="B20" s="111" t="s">
        <v>12</v>
      </c>
      <c r="C20" s="111"/>
      <c r="D20" s="111"/>
      <c r="E20" s="111"/>
      <c r="F20" s="111"/>
      <c r="G20" s="111"/>
      <c r="H20" s="111"/>
      <c r="I20" s="111"/>
      <c r="J20" s="111"/>
      <c r="K20" s="81">
        <v>19.260000000000002</v>
      </c>
      <c r="L20" s="13"/>
      <c r="M20" s="14">
        <f t="shared" si="0"/>
        <v>0</v>
      </c>
    </row>
    <row r="21" spans="1:25" ht="18.75" customHeight="1" x14ac:dyDescent="0.2">
      <c r="A21" s="7"/>
      <c r="B21" s="111" t="s">
        <v>13</v>
      </c>
      <c r="C21" s="111"/>
      <c r="D21" s="111"/>
      <c r="E21" s="111"/>
      <c r="F21" s="111"/>
      <c r="G21" s="111"/>
      <c r="H21" s="111"/>
      <c r="I21" s="111"/>
      <c r="J21" s="111"/>
      <c r="K21" s="81">
        <v>5.97</v>
      </c>
      <c r="L21" s="13"/>
      <c r="M21" s="14">
        <f t="shared" si="0"/>
        <v>0</v>
      </c>
    </row>
    <row r="22" spans="1:25" ht="18.75" customHeight="1" x14ac:dyDescent="0.2">
      <c r="A22" s="7"/>
      <c r="B22" s="111" t="s">
        <v>14</v>
      </c>
      <c r="C22" s="111"/>
      <c r="D22" s="111"/>
      <c r="E22" s="111"/>
      <c r="F22" s="111"/>
      <c r="G22" s="111"/>
      <c r="H22" s="111"/>
      <c r="I22" s="111"/>
      <c r="J22" s="111"/>
      <c r="K22" s="81">
        <v>1.19</v>
      </c>
      <c r="L22" s="13"/>
      <c r="M22" s="14">
        <f t="shared" si="0"/>
        <v>0</v>
      </c>
    </row>
    <row r="23" spans="1:25" ht="18.75" customHeight="1" x14ac:dyDescent="0.2">
      <c r="A23" s="7"/>
      <c r="B23" s="111" t="s">
        <v>15</v>
      </c>
      <c r="C23" s="111"/>
      <c r="D23" s="111"/>
      <c r="E23" s="111"/>
      <c r="F23" s="111"/>
      <c r="G23" s="111"/>
      <c r="H23" s="111"/>
      <c r="I23" s="111"/>
      <c r="J23" s="111"/>
      <c r="K23" s="82">
        <v>0.28999999999999998</v>
      </c>
      <c r="L23" s="13"/>
      <c r="M23" s="14">
        <f t="shared" si="0"/>
        <v>0</v>
      </c>
    </row>
    <row r="24" spans="1:25" ht="18.75" customHeight="1" x14ac:dyDescent="0.2">
      <c r="A24" s="7"/>
      <c r="B24" s="111" t="s">
        <v>16</v>
      </c>
      <c r="C24" s="111"/>
      <c r="D24" s="111"/>
      <c r="E24" s="111"/>
      <c r="F24" s="111"/>
      <c r="G24" s="111"/>
      <c r="H24" s="111"/>
      <c r="I24" s="111"/>
      <c r="J24" s="111"/>
      <c r="K24" s="81">
        <v>0.59</v>
      </c>
      <c r="L24" s="13"/>
      <c r="M24" s="14">
        <f t="shared" si="0"/>
        <v>0</v>
      </c>
    </row>
    <row r="25" spans="1:25" ht="18.75" customHeight="1" x14ac:dyDescent="0.2">
      <c r="A25" s="7"/>
      <c r="B25" s="125" t="s">
        <v>96</v>
      </c>
      <c r="C25" s="125"/>
      <c r="D25" s="125"/>
      <c r="E25" s="125"/>
      <c r="F25" s="125"/>
      <c r="G25" s="125"/>
      <c r="H25" s="125"/>
      <c r="I25" s="125"/>
      <c r="J25" s="125"/>
      <c r="K25" s="48"/>
      <c r="L25" s="49"/>
      <c r="M25" s="50">
        <f>SUM(M10:M24)</f>
        <v>0</v>
      </c>
    </row>
    <row r="26" spans="1:25" ht="18.75" customHeight="1" x14ac:dyDescent="0.2">
      <c r="A26" s="7"/>
      <c r="B26" s="47"/>
      <c r="C26" s="47"/>
      <c r="D26" s="47"/>
      <c r="E26" s="47"/>
      <c r="F26" s="47"/>
      <c r="G26" s="47"/>
      <c r="H26" s="47"/>
      <c r="I26" s="119" t="s">
        <v>180</v>
      </c>
      <c r="J26" s="119"/>
      <c r="K26" s="48"/>
      <c r="L26" s="63">
        <f>M25*19.6%</f>
        <v>0</v>
      </c>
      <c r="M26" s="14">
        <f>M25+M25*20%</f>
        <v>0</v>
      </c>
    </row>
    <row r="27" spans="1:25" ht="13.5" customHeight="1" x14ac:dyDescent="0.2">
      <c r="B27" s="15"/>
      <c r="F27" s="1"/>
      <c r="G27" s="9"/>
      <c r="J27" s="15"/>
      <c r="M27" s="16">
        <f>SUM(M10:M26)</f>
        <v>0</v>
      </c>
    </row>
    <row r="28" spans="1:25" ht="21" customHeight="1" x14ac:dyDescent="0.2">
      <c r="A28" s="17"/>
      <c r="B28" s="118" t="s">
        <v>17</v>
      </c>
      <c r="C28" s="118"/>
      <c r="D28" s="118"/>
      <c r="E28" s="118"/>
      <c r="F28" s="118"/>
      <c r="G28" s="118"/>
      <c r="H28" s="118"/>
      <c r="I28" s="118"/>
      <c r="J28" s="118"/>
      <c r="K28" s="118"/>
      <c r="L28" s="118"/>
      <c r="M28" s="118"/>
    </row>
    <row r="29" spans="1:25" s="20" customFormat="1" ht="17.25" customHeight="1" x14ac:dyDescent="0.2">
      <c r="A29" s="18"/>
      <c r="B29" s="120" t="s">
        <v>105</v>
      </c>
      <c r="C29" s="120"/>
      <c r="D29" s="120"/>
      <c r="E29" s="120"/>
      <c r="F29" s="120"/>
      <c r="G29" s="120"/>
      <c r="H29" s="120"/>
      <c r="I29" s="120"/>
      <c r="J29" s="120"/>
      <c r="K29" s="120"/>
      <c r="L29" s="120"/>
      <c r="M29" s="120"/>
      <c r="N29" s="19"/>
      <c r="O29" s="19"/>
      <c r="P29" s="19"/>
      <c r="Q29" s="19"/>
      <c r="R29" s="19"/>
      <c r="S29" s="19"/>
      <c r="T29" s="19"/>
      <c r="U29" s="19"/>
    </row>
    <row r="30" spans="1:25" ht="41.25" customHeight="1" x14ac:dyDescent="0.2">
      <c r="A30" s="4"/>
      <c r="B30" s="21" t="s">
        <v>84</v>
      </c>
      <c r="C30" s="12" t="s">
        <v>18</v>
      </c>
      <c r="D30" s="12" t="s">
        <v>3</v>
      </c>
      <c r="E30" s="12" t="s">
        <v>99</v>
      </c>
      <c r="F30" s="12" t="s">
        <v>4</v>
      </c>
      <c r="G30" s="22"/>
      <c r="H30" s="23"/>
      <c r="I30" s="21" t="s">
        <v>84</v>
      </c>
      <c r="J30" s="12" t="s">
        <v>18</v>
      </c>
      <c r="K30" s="12" t="s">
        <v>3</v>
      </c>
      <c r="L30" s="12" t="s">
        <v>99</v>
      </c>
      <c r="M30" s="12" t="s">
        <v>4</v>
      </c>
      <c r="N30" s="19"/>
      <c r="O30" s="19"/>
      <c r="P30" s="19"/>
      <c r="Q30" s="19"/>
      <c r="R30" s="19"/>
      <c r="S30" s="19"/>
      <c r="T30" s="19"/>
      <c r="U30" s="19"/>
      <c r="V30" s="20"/>
      <c r="W30" s="20"/>
      <c r="X30" s="20"/>
      <c r="Y30" s="20"/>
    </row>
    <row r="31" spans="1:25" ht="21" customHeight="1" x14ac:dyDescent="0.2">
      <c r="A31" s="24"/>
      <c r="B31" s="25" t="s">
        <v>85</v>
      </c>
      <c r="C31" s="26" t="s">
        <v>19</v>
      </c>
      <c r="D31" s="79">
        <v>2.02</v>
      </c>
      <c r="E31" s="13"/>
      <c r="F31" s="27">
        <f>IF(E31&lt;5,0,E31*D31)</f>
        <v>0</v>
      </c>
      <c r="G31" s="28"/>
      <c r="H31" s="17"/>
      <c r="I31" s="25" t="s">
        <v>20</v>
      </c>
      <c r="J31" s="26" t="s">
        <v>21</v>
      </c>
      <c r="K31" s="79">
        <v>1.83</v>
      </c>
      <c r="L31" s="13"/>
      <c r="M31" s="27">
        <f t="shared" ref="M31:M39" si="1">IF(L31&lt;5,0,L31*K31)</f>
        <v>0</v>
      </c>
      <c r="N31" s="19"/>
      <c r="O31" s="19"/>
      <c r="P31" s="19"/>
      <c r="Q31" s="19"/>
      <c r="R31" s="19"/>
      <c r="S31" s="19"/>
      <c r="T31" s="19"/>
      <c r="U31" s="19"/>
      <c r="V31" s="20"/>
      <c r="W31" s="20"/>
      <c r="X31" s="20"/>
      <c r="Y31" s="20"/>
    </row>
    <row r="32" spans="1:25" ht="21" customHeight="1" x14ac:dyDescent="0.2">
      <c r="A32" s="17"/>
      <c r="B32" s="25" t="s">
        <v>86</v>
      </c>
      <c r="C32" s="26" t="s">
        <v>22</v>
      </c>
      <c r="D32" s="79">
        <v>1.06</v>
      </c>
      <c r="E32" s="13"/>
      <c r="F32" s="27">
        <f t="shared" ref="F32:F37" si="2">IF(E32&lt;5,0,E32*D32)</f>
        <v>0</v>
      </c>
      <c r="G32" s="28"/>
      <c r="H32" s="17"/>
      <c r="I32" s="25" t="s">
        <v>23</v>
      </c>
      <c r="J32" s="71" t="s">
        <v>24</v>
      </c>
      <c r="K32" s="79">
        <v>0.9</v>
      </c>
      <c r="L32" s="13"/>
      <c r="M32" s="27">
        <f t="shared" si="1"/>
        <v>0</v>
      </c>
      <c r="N32" s="19"/>
      <c r="O32" s="19"/>
      <c r="P32" s="19"/>
      <c r="Q32" s="19"/>
      <c r="R32" s="19"/>
      <c r="S32" s="19"/>
      <c r="T32" s="19"/>
      <c r="U32" s="19"/>
      <c r="V32" s="20"/>
      <c r="W32" s="20"/>
      <c r="X32" s="20"/>
      <c r="Y32" s="20"/>
    </row>
    <row r="33" spans="1:25" ht="21" customHeight="1" x14ac:dyDescent="0.2">
      <c r="A33" s="17"/>
      <c r="B33" s="33" t="s">
        <v>162</v>
      </c>
      <c r="C33" s="26" t="s">
        <v>25</v>
      </c>
      <c r="D33" s="79">
        <v>19.690000000000001</v>
      </c>
      <c r="E33" s="13"/>
      <c r="F33" s="68">
        <f>E33*D33</f>
        <v>0</v>
      </c>
      <c r="G33" s="28"/>
      <c r="H33" s="17"/>
      <c r="I33" s="25" t="s">
        <v>87</v>
      </c>
      <c r="J33" s="26" t="s">
        <v>22</v>
      </c>
      <c r="K33" s="79">
        <v>2.5499999999999998</v>
      </c>
      <c r="L33" s="13"/>
      <c r="M33" s="27">
        <f t="shared" si="1"/>
        <v>0</v>
      </c>
      <c r="N33" s="19"/>
      <c r="O33" s="19"/>
      <c r="P33" s="19"/>
      <c r="Q33" s="19"/>
      <c r="R33" s="19"/>
      <c r="S33" s="19"/>
      <c r="T33" s="19"/>
      <c r="U33" s="19"/>
      <c r="V33" s="20"/>
      <c r="W33" s="20"/>
      <c r="X33" s="20"/>
      <c r="Y33" s="20"/>
    </row>
    <row r="34" spans="1:25" ht="21" customHeight="1" x14ac:dyDescent="0.2">
      <c r="A34" s="24"/>
      <c r="B34" s="25" t="s">
        <v>88</v>
      </c>
      <c r="C34" s="26" t="s">
        <v>24</v>
      </c>
      <c r="D34" s="79">
        <v>0.84</v>
      </c>
      <c r="E34" s="13"/>
      <c r="F34" s="27">
        <f t="shared" si="2"/>
        <v>0</v>
      </c>
      <c r="G34" s="28"/>
      <c r="H34" s="17"/>
      <c r="I34" s="25" t="s">
        <v>164</v>
      </c>
      <c r="J34" s="26" t="s">
        <v>26</v>
      </c>
      <c r="K34" s="79">
        <v>1.62</v>
      </c>
      <c r="L34" s="13"/>
      <c r="M34" s="27">
        <f t="shared" si="1"/>
        <v>0</v>
      </c>
      <c r="N34" s="19"/>
      <c r="O34" s="19"/>
      <c r="P34" s="19"/>
      <c r="Q34" s="19"/>
      <c r="R34" s="19"/>
      <c r="S34" s="19"/>
      <c r="T34" s="19"/>
      <c r="U34" s="19"/>
      <c r="V34" s="20"/>
      <c r="W34" s="20"/>
      <c r="X34" s="20"/>
      <c r="Y34" s="20"/>
    </row>
    <row r="35" spans="1:25" ht="21" customHeight="1" x14ac:dyDescent="0.2">
      <c r="A35" s="17"/>
      <c r="B35" s="25" t="s">
        <v>89</v>
      </c>
      <c r="C35" s="26" t="s">
        <v>24</v>
      </c>
      <c r="D35" s="79">
        <v>0.85</v>
      </c>
      <c r="E35" s="13"/>
      <c r="F35" s="27">
        <f t="shared" si="2"/>
        <v>0</v>
      </c>
      <c r="G35" s="28"/>
      <c r="H35" s="17"/>
      <c r="I35" s="25" t="s">
        <v>102</v>
      </c>
      <c r="J35" s="26" t="s">
        <v>101</v>
      </c>
      <c r="K35" s="79">
        <v>1.42</v>
      </c>
      <c r="L35" s="13"/>
      <c r="M35" s="27">
        <f t="shared" si="1"/>
        <v>0</v>
      </c>
      <c r="N35" s="19"/>
      <c r="O35" s="19"/>
      <c r="P35" s="19"/>
      <c r="Q35" s="19"/>
      <c r="R35" s="19"/>
      <c r="S35" s="19"/>
      <c r="T35" s="19"/>
      <c r="U35" s="19"/>
      <c r="V35" s="20"/>
      <c r="W35" s="20"/>
      <c r="X35" s="20"/>
      <c r="Y35" s="20"/>
    </row>
    <row r="36" spans="1:25" ht="21" customHeight="1" x14ac:dyDescent="0.2">
      <c r="A36" s="17"/>
      <c r="B36" s="25" t="s">
        <v>91</v>
      </c>
      <c r="C36" s="26" t="s">
        <v>24</v>
      </c>
      <c r="D36" s="79">
        <v>1.1299999999999999</v>
      </c>
      <c r="E36" s="13"/>
      <c r="F36" s="27">
        <f t="shared" si="2"/>
        <v>0</v>
      </c>
      <c r="G36" s="28"/>
      <c r="H36" s="17"/>
      <c r="I36" s="25" t="s">
        <v>90</v>
      </c>
      <c r="J36" s="26" t="s">
        <v>22</v>
      </c>
      <c r="K36" s="79">
        <v>1.04</v>
      </c>
      <c r="L36" s="13"/>
      <c r="M36" s="27">
        <f t="shared" si="1"/>
        <v>0</v>
      </c>
      <c r="N36" s="19"/>
      <c r="O36" s="19"/>
      <c r="P36" s="19"/>
      <c r="Q36" s="19"/>
      <c r="R36" s="19"/>
      <c r="S36" s="19"/>
      <c r="T36" s="19"/>
      <c r="U36" s="19"/>
      <c r="V36" s="20"/>
      <c r="W36" s="20"/>
      <c r="X36" s="20"/>
      <c r="Y36" s="20"/>
    </row>
    <row r="37" spans="1:25" ht="21.75" customHeight="1" x14ac:dyDescent="0.2">
      <c r="A37" s="24"/>
      <c r="B37" s="25" t="s">
        <v>100</v>
      </c>
      <c r="C37" s="26" t="s">
        <v>28</v>
      </c>
      <c r="D37" s="79">
        <v>2.0299999999999998</v>
      </c>
      <c r="E37" s="13"/>
      <c r="F37" s="27">
        <f t="shared" si="2"/>
        <v>0</v>
      </c>
      <c r="G37" s="28"/>
      <c r="H37" s="24"/>
      <c r="I37" s="33" t="s">
        <v>163</v>
      </c>
      <c r="J37" s="26" t="s">
        <v>27</v>
      </c>
      <c r="K37" s="79">
        <v>19.690000000000001</v>
      </c>
      <c r="L37" s="13"/>
      <c r="M37" s="68">
        <f>L37*K37</f>
        <v>0</v>
      </c>
      <c r="N37" s="19"/>
      <c r="O37" s="19"/>
      <c r="P37" s="19"/>
      <c r="Q37" s="19"/>
      <c r="R37" s="19"/>
      <c r="S37" s="19"/>
      <c r="T37" s="19"/>
      <c r="U37" s="19"/>
      <c r="V37" s="20"/>
      <c r="W37" s="20"/>
      <c r="X37" s="20"/>
      <c r="Y37" s="20"/>
    </row>
    <row r="38" spans="1:25" ht="21" customHeight="1" x14ac:dyDescent="0.2">
      <c r="A38" s="17"/>
      <c r="B38" s="25" t="s">
        <v>92</v>
      </c>
      <c r="C38" s="26" t="s">
        <v>24</v>
      </c>
      <c r="D38" s="79">
        <v>0.87</v>
      </c>
      <c r="E38" s="13"/>
      <c r="F38" s="27">
        <f>IF(E38&lt;5,0,E38*D38)</f>
        <v>0</v>
      </c>
      <c r="G38" s="28"/>
      <c r="H38" s="17"/>
      <c r="I38" s="25" t="s">
        <v>93</v>
      </c>
      <c r="J38" s="71" t="s">
        <v>171</v>
      </c>
      <c r="K38" s="79">
        <v>1.1599999999999999</v>
      </c>
      <c r="L38" s="13"/>
      <c r="M38" s="27">
        <f t="shared" si="1"/>
        <v>0</v>
      </c>
      <c r="N38" s="19"/>
      <c r="O38" s="19"/>
      <c r="P38" s="19"/>
      <c r="Q38" s="19"/>
      <c r="R38" s="19"/>
      <c r="S38" s="19"/>
      <c r="T38" s="19"/>
      <c r="U38" s="19"/>
      <c r="V38" s="20"/>
      <c r="W38" s="20"/>
      <c r="X38" s="20"/>
      <c r="Y38" s="20"/>
    </row>
    <row r="39" spans="1:25" ht="21" customHeight="1" x14ac:dyDescent="0.2">
      <c r="A39" s="17"/>
      <c r="B39" s="25" t="s">
        <v>179</v>
      </c>
      <c r="C39" s="26" t="s">
        <v>28</v>
      </c>
      <c r="D39" s="79">
        <v>1.48</v>
      </c>
      <c r="E39" s="13"/>
      <c r="F39" s="27">
        <f>IF(E39&lt;5,0,E39*D39)</f>
        <v>0</v>
      </c>
      <c r="G39" s="28"/>
      <c r="H39" s="17"/>
      <c r="I39" s="25" t="s">
        <v>29</v>
      </c>
      <c r="J39" s="71" t="s">
        <v>165</v>
      </c>
      <c r="K39" s="79">
        <v>1.47</v>
      </c>
      <c r="L39" s="13"/>
      <c r="M39" s="27">
        <f t="shared" si="1"/>
        <v>0</v>
      </c>
      <c r="N39" s="19"/>
      <c r="O39" s="19"/>
      <c r="P39" s="19"/>
      <c r="Q39" s="19"/>
      <c r="R39" s="19"/>
      <c r="S39" s="19"/>
      <c r="T39" s="19"/>
      <c r="U39" s="19"/>
      <c r="V39" s="20"/>
      <c r="W39" s="20"/>
      <c r="X39" s="20"/>
      <c r="Y39" s="20"/>
    </row>
    <row r="40" spans="1:25" ht="21" customHeight="1" x14ac:dyDescent="0.2">
      <c r="A40" s="17"/>
      <c r="B40" s="59"/>
      <c r="C40" s="60"/>
      <c r="D40" s="61"/>
      <c r="E40" s="58"/>
      <c r="F40" s="93">
        <f>SUM(F31:F39)</f>
        <v>0</v>
      </c>
      <c r="G40" s="28"/>
      <c r="H40" s="17"/>
      <c r="I40" s="59"/>
      <c r="J40" s="60"/>
      <c r="K40" s="61"/>
      <c r="L40" s="58"/>
      <c r="M40" s="93">
        <f>SUM(M31:M39)</f>
        <v>0</v>
      </c>
      <c r="N40" s="19"/>
      <c r="O40" s="19"/>
      <c r="P40" s="19"/>
      <c r="Q40" s="19"/>
      <c r="R40" s="19"/>
      <c r="S40" s="19"/>
      <c r="T40" s="19"/>
      <c r="U40" s="19"/>
      <c r="V40" s="20"/>
      <c r="W40" s="20"/>
      <c r="X40" s="20"/>
      <c r="Y40" s="20"/>
    </row>
    <row r="41" spans="1:25" ht="21" customHeight="1" x14ac:dyDescent="0.2">
      <c r="A41" s="17"/>
      <c r="B41" s="118" t="s">
        <v>30</v>
      </c>
      <c r="C41" s="118"/>
      <c r="D41" s="118"/>
      <c r="E41" s="118"/>
      <c r="F41" s="118"/>
      <c r="G41" s="118"/>
      <c r="H41" s="118"/>
      <c r="I41" s="118"/>
      <c r="J41" s="118"/>
      <c r="K41" s="118"/>
      <c r="L41" s="118"/>
      <c r="M41" s="118"/>
      <c r="N41" s="19"/>
      <c r="O41" s="19"/>
      <c r="P41" s="19"/>
      <c r="Q41" s="19"/>
      <c r="R41" s="19"/>
      <c r="S41" s="19"/>
      <c r="T41" s="19"/>
      <c r="U41" s="19"/>
      <c r="V41" s="20"/>
      <c r="W41" s="20"/>
      <c r="X41" s="20"/>
      <c r="Y41" s="20"/>
    </row>
    <row r="42" spans="1:25" s="20" customFormat="1" ht="17.25" customHeight="1" x14ac:dyDescent="0.2">
      <c r="A42" s="18"/>
      <c r="B42" s="120" t="s">
        <v>106</v>
      </c>
      <c r="C42" s="120"/>
      <c r="D42" s="120"/>
      <c r="E42" s="120"/>
      <c r="F42" s="120"/>
      <c r="G42" s="120"/>
      <c r="H42" s="120"/>
      <c r="I42" s="120"/>
      <c r="J42" s="120"/>
      <c r="K42" s="120"/>
      <c r="L42" s="120"/>
      <c r="M42" s="120"/>
      <c r="N42" s="19"/>
      <c r="O42" s="19"/>
      <c r="P42" s="19"/>
      <c r="Q42" s="19"/>
      <c r="R42" s="19"/>
      <c r="S42" s="19"/>
      <c r="T42" s="19"/>
      <c r="U42" s="19"/>
    </row>
    <row r="43" spans="1:25" ht="35.25" customHeight="1" x14ac:dyDescent="0.2">
      <c r="A43" s="4"/>
      <c r="B43" s="21" t="s">
        <v>175</v>
      </c>
      <c r="C43" s="12" t="s">
        <v>18</v>
      </c>
      <c r="D43" s="12" t="s">
        <v>3</v>
      </c>
      <c r="E43" s="12" t="s">
        <v>99</v>
      </c>
      <c r="F43" s="12" t="s">
        <v>4</v>
      </c>
      <c r="G43" s="22"/>
      <c r="H43" s="23"/>
      <c r="I43" s="21" t="s">
        <v>175</v>
      </c>
      <c r="J43" s="12" t="s">
        <v>18</v>
      </c>
      <c r="K43" s="12" t="s">
        <v>3</v>
      </c>
      <c r="L43" s="12" t="s">
        <v>99</v>
      </c>
      <c r="M43" s="12" t="s">
        <v>4</v>
      </c>
    </row>
    <row r="44" spans="1:25" ht="21" customHeight="1" x14ac:dyDescent="0.2">
      <c r="A44" s="24"/>
      <c r="B44" s="25" t="s">
        <v>31</v>
      </c>
      <c r="C44" s="71" t="s">
        <v>32</v>
      </c>
      <c r="D44" s="79">
        <v>1.1399999999999999</v>
      </c>
      <c r="E44" s="13"/>
      <c r="F44" s="14">
        <f t="shared" ref="F44:F64" si="3">IF(E44&lt;5,0,E44*D44)</f>
        <v>0</v>
      </c>
      <c r="G44" s="72"/>
      <c r="H44" s="73"/>
      <c r="I44" s="25" t="s">
        <v>110</v>
      </c>
      <c r="J44" s="71" t="s">
        <v>32</v>
      </c>
      <c r="K44" s="79">
        <v>2.09</v>
      </c>
      <c r="L44" s="13"/>
      <c r="M44" s="14">
        <f t="shared" ref="M44:M63" si="4">IF(L44&lt;5,0,L44*K44)</f>
        <v>0</v>
      </c>
    </row>
    <row r="45" spans="1:25" ht="21" customHeight="1" x14ac:dyDescent="0.2">
      <c r="A45" s="17"/>
      <c r="B45" s="66" t="s">
        <v>111</v>
      </c>
      <c r="C45" s="74" t="s">
        <v>32</v>
      </c>
      <c r="D45" s="80">
        <v>2.06</v>
      </c>
      <c r="E45" s="13"/>
      <c r="F45" s="14">
        <f t="shared" si="3"/>
        <v>0</v>
      </c>
      <c r="G45" s="72"/>
      <c r="H45" s="73"/>
      <c r="I45" s="25" t="s">
        <v>112</v>
      </c>
      <c r="J45" s="71" t="s">
        <v>32</v>
      </c>
      <c r="K45" s="79">
        <v>1.89</v>
      </c>
      <c r="L45" s="13"/>
      <c r="M45" s="14">
        <f t="shared" si="4"/>
        <v>0</v>
      </c>
    </row>
    <row r="46" spans="1:25" ht="21" customHeight="1" x14ac:dyDescent="0.2">
      <c r="A46" s="17"/>
      <c r="B46" s="25" t="s">
        <v>113</v>
      </c>
      <c r="C46" s="71" t="s">
        <v>22</v>
      </c>
      <c r="D46" s="79">
        <v>0.91</v>
      </c>
      <c r="E46" s="13"/>
      <c r="F46" s="14">
        <f t="shared" si="3"/>
        <v>0</v>
      </c>
      <c r="G46" s="72"/>
      <c r="H46" s="73"/>
      <c r="I46" s="25" t="s">
        <v>114</v>
      </c>
      <c r="J46" s="71" t="s">
        <v>32</v>
      </c>
      <c r="K46" s="79">
        <v>1.2</v>
      </c>
      <c r="L46" s="13"/>
      <c r="M46" s="14">
        <f t="shared" si="4"/>
        <v>0</v>
      </c>
    </row>
    <row r="47" spans="1:25" ht="21" customHeight="1" x14ac:dyDescent="0.2">
      <c r="A47" s="24"/>
      <c r="B47" s="25" t="s">
        <v>115</v>
      </c>
      <c r="C47" s="71" t="s">
        <v>22</v>
      </c>
      <c r="D47" s="79">
        <v>0.7</v>
      </c>
      <c r="E47" s="13"/>
      <c r="F47" s="14">
        <f t="shared" si="3"/>
        <v>0</v>
      </c>
      <c r="G47" s="72"/>
      <c r="H47" s="73"/>
      <c r="I47" s="25" t="s">
        <v>116</v>
      </c>
      <c r="J47" s="71" t="s">
        <v>33</v>
      </c>
      <c r="K47" s="79">
        <v>2.23</v>
      </c>
      <c r="L47" s="13"/>
      <c r="M47" s="14">
        <f t="shared" si="4"/>
        <v>0</v>
      </c>
    </row>
    <row r="48" spans="1:25" ht="21" customHeight="1" x14ac:dyDescent="0.2">
      <c r="A48" s="17"/>
      <c r="B48" s="25" t="s">
        <v>117</v>
      </c>
      <c r="C48" s="71" t="s">
        <v>32</v>
      </c>
      <c r="D48" s="79">
        <v>1.02</v>
      </c>
      <c r="E48" s="13"/>
      <c r="F48" s="14">
        <f t="shared" si="3"/>
        <v>0</v>
      </c>
      <c r="G48" s="72"/>
      <c r="H48" s="73"/>
      <c r="I48" s="25" t="s">
        <v>118</v>
      </c>
      <c r="J48" s="71" t="s">
        <v>33</v>
      </c>
      <c r="K48" s="79">
        <v>0.78</v>
      </c>
      <c r="L48" s="13"/>
      <c r="M48" s="14">
        <f t="shared" si="4"/>
        <v>0</v>
      </c>
    </row>
    <row r="49" spans="1:13" ht="23.25" customHeight="1" x14ac:dyDescent="0.2">
      <c r="A49" s="17"/>
      <c r="B49" s="25" t="s">
        <v>119</v>
      </c>
      <c r="C49" s="71" t="s">
        <v>32</v>
      </c>
      <c r="D49" s="79">
        <v>1.55</v>
      </c>
      <c r="E49" s="13"/>
      <c r="F49" s="14">
        <f t="shared" si="3"/>
        <v>0</v>
      </c>
      <c r="G49" s="72"/>
      <c r="H49" s="73"/>
      <c r="I49" s="33" t="s">
        <v>120</v>
      </c>
      <c r="J49" s="75" t="s">
        <v>34</v>
      </c>
      <c r="K49" s="79">
        <v>3.2</v>
      </c>
      <c r="L49" s="13"/>
      <c r="M49" s="14">
        <f t="shared" si="4"/>
        <v>0</v>
      </c>
    </row>
    <row r="50" spans="1:13" ht="21" customHeight="1" x14ac:dyDescent="0.2">
      <c r="A50" s="24"/>
      <c r="B50" s="25" t="s">
        <v>121</v>
      </c>
      <c r="C50" s="71" t="s">
        <v>32</v>
      </c>
      <c r="D50" s="79">
        <v>1.01</v>
      </c>
      <c r="E50" s="13"/>
      <c r="F50" s="14">
        <f t="shared" si="3"/>
        <v>0</v>
      </c>
      <c r="G50" s="72"/>
      <c r="H50" s="73"/>
      <c r="I50" s="25" t="s">
        <v>35</v>
      </c>
      <c r="J50" s="71" t="s">
        <v>36</v>
      </c>
      <c r="K50" s="79">
        <v>3.22</v>
      </c>
      <c r="L50" s="13"/>
      <c r="M50" s="14">
        <f t="shared" si="4"/>
        <v>0</v>
      </c>
    </row>
    <row r="51" spans="1:13" ht="21" customHeight="1" x14ac:dyDescent="0.2">
      <c r="A51" s="17"/>
      <c r="B51" s="25" t="s">
        <v>122</v>
      </c>
      <c r="C51" s="71" t="s">
        <v>32</v>
      </c>
      <c r="D51" s="79">
        <v>1.02</v>
      </c>
      <c r="E51" s="13"/>
      <c r="F51" s="14">
        <f t="shared" si="3"/>
        <v>0</v>
      </c>
      <c r="G51" s="72"/>
      <c r="H51" s="73"/>
      <c r="I51" s="25" t="s">
        <v>123</v>
      </c>
      <c r="J51" s="71" t="s">
        <v>32</v>
      </c>
      <c r="K51" s="79">
        <v>1.04</v>
      </c>
      <c r="L51" s="13"/>
      <c r="M51" s="14">
        <f t="shared" si="4"/>
        <v>0</v>
      </c>
    </row>
    <row r="52" spans="1:13" ht="21" customHeight="1" x14ac:dyDescent="0.2">
      <c r="A52" s="24"/>
      <c r="B52" s="25" t="s">
        <v>124</v>
      </c>
      <c r="C52" s="71" t="s">
        <v>32</v>
      </c>
      <c r="D52" s="79">
        <v>1.01</v>
      </c>
      <c r="E52" s="13"/>
      <c r="F52" s="14">
        <f t="shared" si="3"/>
        <v>0</v>
      </c>
      <c r="G52" s="72"/>
      <c r="H52" s="73"/>
      <c r="I52" s="25" t="s">
        <v>125</v>
      </c>
      <c r="J52" s="71" t="s">
        <v>32</v>
      </c>
      <c r="K52" s="79">
        <v>1.04</v>
      </c>
      <c r="L52" s="13"/>
      <c r="M52" s="14">
        <f t="shared" si="4"/>
        <v>0</v>
      </c>
    </row>
    <row r="53" spans="1:13" ht="21" customHeight="1" x14ac:dyDescent="0.2">
      <c r="A53" s="17"/>
      <c r="B53" s="25" t="s">
        <v>126</v>
      </c>
      <c r="C53" s="71" t="s">
        <v>22</v>
      </c>
      <c r="D53" s="79">
        <v>0.89</v>
      </c>
      <c r="E53" s="13"/>
      <c r="F53" s="14">
        <f t="shared" si="3"/>
        <v>0</v>
      </c>
      <c r="G53" s="72"/>
      <c r="H53" s="73"/>
      <c r="I53" s="25" t="s">
        <v>127</v>
      </c>
      <c r="J53" s="71" t="s">
        <v>167</v>
      </c>
      <c r="K53" s="79">
        <v>0.79</v>
      </c>
      <c r="L53" s="13"/>
      <c r="M53" s="14">
        <f t="shared" si="4"/>
        <v>0</v>
      </c>
    </row>
    <row r="54" spans="1:13" ht="21" customHeight="1" x14ac:dyDescent="0.2">
      <c r="A54" s="17"/>
      <c r="B54" s="25" t="s">
        <v>128</v>
      </c>
      <c r="C54" s="71" t="s">
        <v>166</v>
      </c>
      <c r="D54" s="79">
        <v>1.31</v>
      </c>
      <c r="E54" s="13"/>
      <c r="F54" s="14">
        <f t="shared" si="3"/>
        <v>0</v>
      </c>
      <c r="G54" s="72"/>
      <c r="H54" s="73"/>
      <c r="I54" s="25" t="s">
        <v>129</v>
      </c>
      <c r="J54" s="71" t="s">
        <v>32</v>
      </c>
      <c r="K54" s="79">
        <v>1.02</v>
      </c>
      <c r="L54" s="13"/>
      <c r="M54" s="14">
        <f t="shared" si="4"/>
        <v>0</v>
      </c>
    </row>
    <row r="55" spans="1:13" ht="21" customHeight="1" x14ac:dyDescent="0.2">
      <c r="A55" s="24"/>
      <c r="B55" s="25" t="s">
        <v>130</v>
      </c>
      <c r="C55" s="71" t="s">
        <v>32</v>
      </c>
      <c r="D55" s="79">
        <v>1.06</v>
      </c>
      <c r="E55" s="13"/>
      <c r="F55" s="14">
        <f t="shared" si="3"/>
        <v>0</v>
      </c>
      <c r="G55" s="72"/>
      <c r="H55" s="73"/>
      <c r="I55" s="25" t="s">
        <v>131</v>
      </c>
      <c r="J55" s="71" t="s">
        <v>32</v>
      </c>
      <c r="K55" s="79">
        <v>1.04</v>
      </c>
      <c r="L55" s="13"/>
      <c r="M55" s="14">
        <f t="shared" si="4"/>
        <v>0</v>
      </c>
    </row>
    <row r="56" spans="1:13" ht="21" customHeight="1" x14ac:dyDescent="0.2">
      <c r="A56" s="17"/>
      <c r="B56" s="25" t="s">
        <v>132</v>
      </c>
      <c r="C56" s="71" t="s">
        <v>28</v>
      </c>
      <c r="D56" s="79">
        <v>1.01</v>
      </c>
      <c r="E56" s="13"/>
      <c r="F56" s="14">
        <f t="shared" si="3"/>
        <v>0</v>
      </c>
      <c r="G56" s="72"/>
      <c r="H56" s="73"/>
      <c r="I56" s="25" t="s">
        <v>133</v>
      </c>
      <c r="J56" s="71" t="s">
        <v>32</v>
      </c>
      <c r="K56" s="79">
        <v>1.01</v>
      </c>
      <c r="L56" s="13"/>
      <c r="M56" s="14">
        <f t="shared" si="4"/>
        <v>0</v>
      </c>
    </row>
    <row r="57" spans="1:13" ht="21" customHeight="1" x14ac:dyDescent="0.2">
      <c r="A57" s="17"/>
      <c r="B57" s="25" t="s">
        <v>134</v>
      </c>
      <c r="C57" s="71" t="s">
        <v>32</v>
      </c>
      <c r="D57" s="79">
        <v>1.34</v>
      </c>
      <c r="E57" s="13"/>
      <c r="F57" s="14">
        <f t="shared" si="3"/>
        <v>0</v>
      </c>
      <c r="G57" s="72"/>
      <c r="H57" s="73"/>
      <c r="I57" s="25" t="s">
        <v>135</v>
      </c>
      <c r="J57" s="71" t="s">
        <v>22</v>
      </c>
      <c r="K57" s="79">
        <v>1.2</v>
      </c>
      <c r="L57" s="13"/>
      <c r="M57" s="14">
        <f t="shared" si="4"/>
        <v>0</v>
      </c>
    </row>
    <row r="58" spans="1:13" ht="21" customHeight="1" x14ac:dyDescent="0.2">
      <c r="A58" s="24"/>
      <c r="B58" s="25" t="s">
        <v>136</v>
      </c>
      <c r="C58" s="71" t="s">
        <v>22</v>
      </c>
      <c r="D58" s="79">
        <v>0.8</v>
      </c>
      <c r="E58" s="13"/>
      <c r="F58" s="14">
        <f t="shared" si="3"/>
        <v>0</v>
      </c>
      <c r="G58" s="72"/>
      <c r="H58" s="73"/>
      <c r="I58" s="25" t="s">
        <v>137</v>
      </c>
      <c r="J58" s="71" t="s">
        <v>32</v>
      </c>
      <c r="K58" s="79">
        <v>1.0900000000000001</v>
      </c>
      <c r="L58" s="13"/>
      <c r="M58" s="14">
        <f t="shared" si="4"/>
        <v>0</v>
      </c>
    </row>
    <row r="59" spans="1:13" ht="21" customHeight="1" x14ac:dyDescent="0.2">
      <c r="A59" s="17"/>
      <c r="B59" s="25" t="s">
        <v>138</v>
      </c>
      <c r="C59" s="71" t="s">
        <v>32</v>
      </c>
      <c r="D59" s="79">
        <v>1.02</v>
      </c>
      <c r="E59" s="13"/>
      <c r="F59" s="14">
        <f t="shared" si="3"/>
        <v>0</v>
      </c>
      <c r="G59" s="72"/>
      <c r="H59" s="73"/>
      <c r="I59" s="25" t="s">
        <v>37</v>
      </c>
      <c r="J59" s="71" t="s">
        <v>32</v>
      </c>
      <c r="K59" s="79">
        <v>2.1800000000000002</v>
      </c>
      <c r="L59" s="13"/>
      <c r="M59" s="14">
        <f t="shared" si="4"/>
        <v>0</v>
      </c>
    </row>
    <row r="60" spans="1:13" ht="21" customHeight="1" x14ac:dyDescent="0.2">
      <c r="A60" s="24"/>
      <c r="B60" s="25" t="s">
        <v>139</v>
      </c>
      <c r="C60" s="71" t="s">
        <v>32</v>
      </c>
      <c r="D60" s="79">
        <v>1.17</v>
      </c>
      <c r="E60" s="13"/>
      <c r="F60" s="14">
        <f t="shared" si="3"/>
        <v>0</v>
      </c>
      <c r="G60" s="72"/>
      <c r="H60" s="73"/>
      <c r="I60" s="25" t="s">
        <v>140</v>
      </c>
      <c r="J60" s="71" t="s">
        <v>32</v>
      </c>
      <c r="K60" s="79">
        <v>1.0900000000000001</v>
      </c>
      <c r="L60" s="13"/>
      <c r="M60" s="14">
        <f t="shared" si="4"/>
        <v>0</v>
      </c>
    </row>
    <row r="61" spans="1:13" ht="21" customHeight="1" x14ac:dyDescent="0.2">
      <c r="A61" s="17"/>
      <c r="B61" s="25" t="s">
        <v>38</v>
      </c>
      <c r="C61" s="71" t="s">
        <v>39</v>
      </c>
      <c r="D61" s="79">
        <v>1.44</v>
      </c>
      <c r="E61" s="13"/>
      <c r="F61" s="14">
        <f t="shared" si="3"/>
        <v>0</v>
      </c>
      <c r="G61" s="72"/>
      <c r="H61" s="73"/>
      <c r="I61" s="25" t="s">
        <v>94</v>
      </c>
      <c r="J61" s="71" t="s">
        <v>22</v>
      </c>
      <c r="K61" s="79">
        <v>1.31</v>
      </c>
      <c r="L61" s="13"/>
      <c r="M61" s="14">
        <f t="shared" si="4"/>
        <v>0</v>
      </c>
    </row>
    <row r="62" spans="1:13" ht="21" customHeight="1" x14ac:dyDescent="0.2">
      <c r="A62" s="17"/>
      <c r="B62" s="25" t="s">
        <v>141</v>
      </c>
      <c r="C62" s="71" t="s">
        <v>32</v>
      </c>
      <c r="D62" s="79">
        <v>1.1000000000000001</v>
      </c>
      <c r="E62" s="13"/>
      <c r="F62" s="14">
        <f t="shared" si="3"/>
        <v>0</v>
      </c>
      <c r="G62" s="72"/>
      <c r="H62" s="73"/>
      <c r="I62" s="25" t="s">
        <v>40</v>
      </c>
      <c r="J62" s="71" t="s">
        <v>32</v>
      </c>
      <c r="K62" s="79">
        <v>1.94</v>
      </c>
      <c r="L62" s="13"/>
      <c r="M62" s="14">
        <f t="shared" si="4"/>
        <v>0</v>
      </c>
    </row>
    <row r="63" spans="1:13" ht="21" customHeight="1" x14ac:dyDescent="0.2">
      <c r="A63" s="24"/>
      <c r="B63" s="25" t="s">
        <v>142</v>
      </c>
      <c r="C63" s="71" t="s">
        <v>32</v>
      </c>
      <c r="D63" s="79">
        <v>1.43</v>
      </c>
      <c r="E63" s="13"/>
      <c r="F63" s="14">
        <f t="shared" si="3"/>
        <v>0</v>
      </c>
      <c r="G63" s="72"/>
      <c r="H63" s="73"/>
      <c r="I63" s="25" t="s">
        <v>143</v>
      </c>
      <c r="J63" s="71" t="s">
        <v>32</v>
      </c>
      <c r="K63" s="79">
        <v>1.25</v>
      </c>
      <c r="L63" s="13"/>
      <c r="M63" s="14">
        <f t="shared" si="4"/>
        <v>0</v>
      </c>
    </row>
    <row r="64" spans="1:13" ht="20.25" customHeight="1" x14ac:dyDescent="0.2">
      <c r="A64" s="17"/>
      <c r="B64" s="25" t="s">
        <v>144</v>
      </c>
      <c r="C64" s="71" t="s">
        <v>32</v>
      </c>
      <c r="D64" s="79">
        <v>1.7</v>
      </c>
      <c r="E64" s="13"/>
      <c r="F64" s="14">
        <f t="shared" si="3"/>
        <v>0</v>
      </c>
      <c r="G64" s="72"/>
      <c r="H64" s="93">
        <f>SUM(F44:F64)</f>
        <v>0</v>
      </c>
      <c r="I64" s="89"/>
      <c r="J64" s="76"/>
      <c r="K64" s="76"/>
      <c r="L64" s="76"/>
      <c r="M64" s="93">
        <f>SUM(M44:M63)</f>
        <v>0</v>
      </c>
    </row>
    <row r="65" spans="1:21" ht="4.5" customHeight="1" x14ac:dyDescent="0.2">
      <c r="A65" s="17"/>
      <c r="B65" s="57"/>
      <c r="C65" s="32"/>
      <c r="D65" s="32"/>
      <c r="E65" s="58"/>
      <c r="F65" s="34">
        <f>SUM(F44:F64)</f>
        <v>0</v>
      </c>
      <c r="H65" s="17"/>
      <c r="M65" s="34">
        <f>SUM(M44:M64)</f>
        <v>0</v>
      </c>
    </row>
    <row r="66" spans="1:21" ht="21" customHeight="1" x14ac:dyDescent="0.2">
      <c r="A66" s="17"/>
      <c r="B66" s="118" t="s">
        <v>41</v>
      </c>
      <c r="C66" s="118"/>
      <c r="D66" s="118"/>
      <c r="E66" s="118"/>
      <c r="F66" s="118"/>
      <c r="G66" s="118"/>
      <c r="H66" s="118"/>
      <c r="I66" s="118"/>
      <c r="J66" s="118"/>
      <c r="K66" s="118"/>
      <c r="L66" s="118"/>
      <c r="M66" s="118"/>
    </row>
    <row r="67" spans="1:21" s="20" customFormat="1" ht="17.25" customHeight="1" x14ac:dyDescent="0.2">
      <c r="A67" s="18"/>
      <c r="B67" s="120" t="s">
        <v>106</v>
      </c>
      <c r="C67" s="120"/>
      <c r="D67" s="120"/>
      <c r="E67" s="120"/>
      <c r="F67" s="120"/>
      <c r="G67" s="120"/>
      <c r="H67" s="120"/>
      <c r="I67" s="120"/>
      <c r="J67" s="120"/>
      <c r="K67" s="120"/>
      <c r="L67" s="120"/>
      <c r="M67" s="120"/>
      <c r="N67" s="19"/>
      <c r="O67" s="9"/>
      <c r="P67" s="9"/>
      <c r="Q67" s="19"/>
      <c r="R67" s="19"/>
      <c r="S67" s="19"/>
      <c r="T67" s="19"/>
      <c r="U67" s="19"/>
    </row>
    <row r="68" spans="1:21" ht="41.25" customHeight="1" x14ac:dyDescent="0.2">
      <c r="A68" s="4"/>
      <c r="B68" s="21" t="s">
        <v>175</v>
      </c>
      <c r="C68" s="12" t="s">
        <v>18</v>
      </c>
      <c r="D68" s="12" t="s">
        <v>3</v>
      </c>
      <c r="E68" s="12" t="s">
        <v>99</v>
      </c>
      <c r="F68" s="12" t="s">
        <v>4</v>
      </c>
      <c r="G68" s="22"/>
      <c r="H68" s="23"/>
      <c r="I68" s="21" t="s">
        <v>175</v>
      </c>
      <c r="J68" s="12" t="s">
        <v>18</v>
      </c>
      <c r="K68" s="12" t="s">
        <v>3</v>
      </c>
      <c r="L68" s="12" t="s">
        <v>99</v>
      </c>
      <c r="M68" s="12" t="s">
        <v>4</v>
      </c>
    </row>
    <row r="69" spans="1:21" ht="21" customHeight="1" x14ac:dyDescent="0.2">
      <c r="A69" s="24"/>
      <c r="B69" s="25" t="s">
        <v>168</v>
      </c>
      <c r="C69" s="71" t="s">
        <v>32</v>
      </c>
      <c r="D69" s="79">
        <v>2.06</v>
      </c>
      <c r="E69" s="13"/>
      <c r="F69" s="14">
        <f t="shared" ref="F69:F98" si="5">IF(E69&lt;5,0,E69*D69)</f>
        <v>0</v>
      </c>
      <c r="G69" s="72"/>
      <c r="H69" s="73"/>
      <c r="I69" s="25" t="s">
        <v>146</v>
      </c>
      <c r="J69" s="71" t="s">
        <v>22</v>
      </c>
      <c r="K69" s="79">
        <v>1.43</v>
      </c>
      <c r="L69" s="13"/>
      <c r="M69" s="14">
        <f>IF(L69&lt;5,0,L69*K69)</f>
        <v>0</v>
      </c>
    </row>
    <row r="70" spans="1:21" ht="21" customHeight="1" x14ac:dyDescent="0.2">
      <c r="A70" s="17"/>
      <c r="B70" s="25" t="s">
        <v>147</v>
      </c>
      <c r="C70" s="71" t="s">
        <v>32</v>
      </c>
      <c r="D70" s="79">
        <v>1.38</v>
      </c>
      <c r="E70" s="13"/>
      <c r="F70" s="14">
        <f t="shared" si="5"/>
        <v>0</v>
      </c>
      <c r="G70" s="72"/>
      <c r="H70" s="73"/>
      <c r="I70" s="25" t="s">
        <v>44</v>
      </c>
      <c r="J70" s="71" t="s">
        <v>45</v>
      </c>
      <c r="K70" s="79">
        <v>2.0099999999999998</v>
      </c>
      <c r="L70" s="13"/>
      <c r="M70" s="14">
        <f t="shared" ref="M70:M98" si="6">IF(L70&lt;5,0,L70*K70)</f>
        <v>0</v>
      </c>
    </row>
    <row r="71" spans="1:21" ht="21" customHeight="1" x14ac:dyDescent="0.2">
      <c r="A71" s="17"/>
      <c r="B71" s="25" t="s">
        <v>43</v>
      </c>
      <c r="C71" s="71" t="s">
        <v>33</v>
      </c>
      <c r="D71" s="79">
        <v>2.13</v>
      </c>
      <c r="E71" s="13"/>
      <c r="F71" s="14">
        <f t="shared" si="5"/>
        <v>0</v>
      </c>
      <c r="G71" s="72"/>
      <c r="H71" s="77"/>
      <c r="I71" s="25" t="s">
        <v>148</v>
      </c>
      <c r="J71" s="71" t="s">
        <v>32</v>
      </c>
      <c r="K71" s="79">
        <v>1.65</v>
      </c>
      <c r="L71" s="13"/>
      <c r="M71" s="14">
        <f t="shared" si="6"/>
        <v>0</v>
      </c>
    </row>
    <row r="72" spans="1:21" ht="21" customHeight="1" x14ac:dyDescent="0.2">
      <c r="A72" s="24"/>
      <c r="B72" s="25" t="s">
        <v>46</v>
      </c>
      <c r="C72" s="71" t="s">
        <v>32</v>
      </c>
      <c r="D72" s="79">
        <v>1.55</v>
      </c>
      <c r="E72" s="13"/>
      <c r="F72" s="14">
        <f t="shared" si="5"/>
        <v>0</v>
      </c>
      <c r="G72" s="72"/>
      <c r="H72" s="77"/>
      <c r="I72" s="25" t="s">
        <v>48</v>
      </c>
      <c r="J72" s="71" t="s">
        <v>32</v>
      </c>
      <c r="K72" s="79">
        <v>1.29</v>
      </c>
      <c r="L72" s="13"/>
      <c r="M72" s="14">
        <f t="shared" si="6"/>
        <v>0</v>
      </c>
    </row>
    <row r="73" spans="1:21" ht="21" customHeight="1" x14ac:dyDescent="0.2">
      <c r="A73" s="17"/>
      <c r="B73" s="25" t="s">
        <v>47</v>
      </c>
      <c r="C73" s="71" t="s">
        <v>32</v>
      </c>
      <c r="D73" s="79">
        <v>1.73</v>
      </c>
      <c r="E73" s="13"/>
      <c r="F73" s="14">
        <f t="shared" si="5"/>
        <v>0</v>
      </c>
      <c r="G73" s="72"/>
      <c r="H73" s="70"/>
      <c r="I73" s="25" t="s">
        <v>50</v>
      </c>
      <c r="J73" s="71" t="s">
        <v>32</v>
      </c>
      <c r="K73" s="79">
        <v>1.65</v>
      </c>
      <c r="L73" s="13"/>
      <c r="M73" s="14">
        <f t="shared" si="6"/>
        <v>0</v>
      </c>
    </row>
    <row r="74" spans="1:21" ht="21" customHeight="1" x14ac:dyDescent="0.2">
      <c r="A74" s="17"/>
      <c r="B74" s="25" t="s">
        <v>49</v>
      </c>
      <c r="C74" s="71" t="s">
        <v>32</v>
      </c>
      <c r="D74" s="79">
        <v>1.65</v>
      </c>
      <c r="E74" s="13"/>
      <c r="F74" s="14">
        <f t="shared" si="5"/>
        <v>0</v>
      </c>
      <c r="G74" s="72"/>
      <c r="H74" s="70" t="s">
        <v>107</v>
      </c>
      <c r="I74" s="25" t="s">
        <v>51</v>
      </c>
      <c r="J74" s="71" t="s">
        <v>32</v>
      </c>
      <c r="K74" s="79">
        <v>1.43</v>
      </c>
      <c r="L74" s="13"/>
      <c r="M74" s="14">
        <f t="shared" si="6"/>
        <v>0</v>
      </c>
    </row>
    <row r="75" spans="1:21" ht="21" customHeight="1" x14ac:dyDescent="0.2">
      <c r="A75" s="24"/>
      <c r="B75" s="25" t="s">
        <v>149</v>
      </c>
      <c r="C75" s="71" t="s">
        <v>32</v>
      </c>
      <c r="D75" s="79">
        <v>1.65</v>
      </c>
      <c r="E75" s="13"/>
      <c r="F75" s="14">
        <f t="shared" si="5"/>
        <v>0</v>
      </c>
      <c r="G75" s="72"/>
      <c r="H75" s="70" t="s">
        <v>107</v>
      </c>
      <c r="I75" s="25" t="s">
        <v>52</v>
      </c>
      <c r="J75" s="71" t="s">
        <v>32</v>
      </c>
      <c r="K75" s="79">
        <v>1.49</v>
      </c>
      <c r="L75" s="13"/>
      <c r="M75" s="14">
        <f t="shared" si="6"/>
        <v>0</v>
      </c>
    </row>
    <row r="76" spans="1:21" ht="21" customHeight="1" x14ac:dyDescent="0.2">
      <c r="A76" s="17"/>
      <c r="B76" s="25" t="s">
        <v>169</v>
      </c>
      <c r="C76" s="71" t="s">
        <v>32</v>
      </c>
      <c r="D76" s="79">
        <v>1.35</v>
      </c>
      <c r="E76" s="13"/>
      <c r="F76" s="14">
        <f t="shared" si="5"/>
        <v>0</v>
      </c>
      <c r="G76" s="72"/>
      <c r="H76" s="70"/>
      <c r="I76" s="25" t="s">
        <v>54</v>
      </c>
      <c r="J76" s="71" t="s">
        <v>32</v>
      </c>
      <c r="K76" s="79">
        <v>1.61</v>
      </c>
      <c r="L76" s="13"/>
      <c r="M76" s="14">
        <f t="shared" si="6"/>
        <v>0</v>
      </c>
    </row>
    <row r="77" spans="1:21" ht="21" customHeight="1" x14ac:dyDescent="0.2">
      <c r="A77" s="24"/>
      <c r="B77" s="25" t="s">
        <v>53</v>
      </c>
      <c r="C77" s="71" t="s">
        <v>22</v>
      </c>
      <c r="D77" s="79">
        <v>1.65</v>
      </c>
      <c r="E77" s="13"/>
      <c r="F77" s="14">
        <f t="shared" si="5"/>
        <v>0</v>
      </c>
      <c r="G77" s="72"/>
      <c r="H77" s="70" t="s">
        <v>107</v>
      </c>
      <c r="I77" s="25" t="s">
        <v>150</v>
      </c>
      <c r="J77" s="71" t="s">
        <v>32</v>
      </c>
      <c r="K77" s="79">
        <v>1.47</v>
      </c>
      <c r="L77" s="13"/>
      <c r="M77" s="14">
        <f t="shared" si="6"/>
        <v>0</v>
      </c>
    </row>
    <row r="78" spans="1:21" ht="21" customHeight="1" x14ac:dyDescent="0.2">
      <c r="A78" s="17"/>
      <c r="B78" s="25" t="s">
        <v>55</v>
      </c>
      <c r="C78" s="71" t="s">
        <v>32</v>
      </c>
      <c r="D78" s="79">
        <v>1.5</v>
      </c>
      <c r="E78" s="13"/>
      <c r="F78" s="14">
        <f t="shared" si="5"/>
        <v>0</v>
      </c>
      <c r="G78" s="72"/>
      <c r="H78" s="77"/>
      <c r="I78" s="25" t="s">
        <v>151</v>
      </c>
      <c r="J78" s="71" t="s">
        <v>32</v>
      </c>
      <c r="K78" s="79">
        <v>1.55</v>
      </c>
      <c r="L78" s="13"/>
      <c r="M78" s="14">
        <f t="shared" si="6"/>
        <v>0</v>
      </c>
    </row>
    <row r="79" spans="1:21" ht="21" customHeight="1" x14ac:dyDescent="0.2">
      <c r="A79" s="17"/>
      <c r="B79" s="25" t="s">
        <v>158</v>
      </c>
      <c r="C79" s="71" t="s">
        <v>170</v>
      </c>
      <c r="D79" s="79">
        <v>1.86</v>
      </c>
      <c r="E79" s="13"/>
      <c r="F79" s="14">
        <f t="shared" si="5"/>
        <v>0</v>
      </c>
      <c r="G79" s="72"/>
      <c r="H79" s="77"/>
      <c r="I79" s="25" t="s">
        <v>109</v>
      </c>
      <c r="J79" s="71" t="s">
        <v>32</v>
      </c>
      <c r="K79" s="79">
        <v>2.37</v>
      </c>
      <c r="L79" s="13"/>
      <c r="M79" s="14">
        <f t="shared" si="6"/>
        <v>0</v>
      </c>
    </row>
    <row r="80" spans="1:21" ht="21" customHeight="1" x14ac:dyDescent="0.2">
      <c r="A80" s="24"/>
      <c r="B80" s="25" t="s">
        <v>145</v>
      </c>
      <c r="C80" s="71" t="s">
        <v>45</v>
      </c>
      <c r="D80" s="79">
        <v>1.86</v>
      </c>
      <c r="E80" s="13"/>
      <c r="F80" s="14">
        <f t="shared" si="5"/>
        <v>0</v>
      </c>
      <c r="G80" s="72"/>
      <c r="H80" s="77"/>
      <c r="I80" s="25" t="s">
        <v>152</v>
      </c>
      <c r="J80" s="71" t="s">
        <v>32</v>
      </c>
      <c r="K80" s="79">
        <v>2.12</v>
      </c>
      <c r="L80" s="13"/>
      <c r="M80" s="14">
        <f t="shared" si="6"/>
        <v>0</v>
      </c>
    </row>
    <row r="81" spans="1:14" ht="21" customHeight="1" x14ac:dyDescent="0.2">
      <c r="A81" s="17"/>
      <c r="B81" s="25" t="s">
        <v>56</v>
      </c>
      <c r="C81" s="71" t="s">
        <v>32</v>
      </c>
      <c r="D81" s="79">
        <v>1.94</v>
      </c>
      <c r="E81" s="13"/>
      <c r="F81" s="14">
        <f t="shared" si="5"/>
        <v>0</v>
      </c>
      <c r="G81" s="72"/>
      <c r="H81" s="77"/>
      <c r="I81" s="25" t="s">
        <v>57</v>
      </c>
      <c r="J81" s="71" t="s">
        <v>32</v>
      </c>
      <c r="K81" s="79">
        <v>3.08</v>
      </c>
      <c r="L81" s="13"/>
      <c r="M81" s="14">
        <f t="shared" si="6"/>
        <v>0</v>
      </c>
    </row>
    <row r="82" spans="1:14" ht="21" customHeight="1" x14ac:dyDescent="0.2">
      <c r="A82" s="70" t="s">
        <v>107</v>
      </c>
      <c r="B82" s="25" t="s">
        <v>159</v>
      </c>
      <c r="C82" s="71" t="s">
        <v>32</v>
      </c>
      <c r="D82" s="79">
        <v>1.86</v>
      </c>
      <c r="E82" s="13"/>
      <c r="F82" s="14">
        <f t="shared" si="5"/>
        <v>0</v>
      </c>
      <c r="G82" s="72"/>
      <c r="H82" s="70" t="s">
        <v>107</v>
      </c>
      <c r="I82" s="25" t="s">
        <v>108</v>
      </c>
      <c r="J82" s="71" t="s">
        <v>32</v>
      </c>
      <c r="K82" s="79">
        <v>1.53</v>
      </c>
      <c r="L82" s="13"/>
      <c r="M82" s="14">
        <f t="shared" si="6"/>
        <v>0</v>
      </c>
    </row>
    <row r="83" spans="1:14" ht="21" customHeight="1" x14ac:dyDescent="0.2">
      <c r="A83" s="17"/>
      <c r="B83" s="25" t="s">
        <v>58</v>
      </c>
      <c r="C83" s="71" t="s">
        <v>32</v>
      </c>
      <c r="D83" s="79">
        <v>1.89</v>
      </c>
      <c r="E83" s="13"/>
      <c r="F83" s="14">
        <f t="shared" si="5"/>
        <v>0</v>
      </c>
      <c r="G83" s="72"/>
      <c r="H83" s="77"/>
      <c r="I83" s="25" t="s">
        <v>59</v>
      </c>
      <c r="J83" s="71" t="s">
        <v>32</v>
      </c>
      <c r="K83" s="79">
        <v>2.06</v>
      </c>
      <c r="L83" s="13"/>
      <c r="M83" s="14">
        <f t="shared" si="6"/>
        <v>0</v>
      </c>
    </row>
    <row r="84" spans="1:14" ht="21" customHeight="1" x14ac:dyDescent="0.2">
      <c r="A84" s="24"/>
      <c r="B84" s="25" t="s">
        <v>95</v>
      </c>
      <c r="C84" s="71" t="s">
        <v>32</v>
      </c>
      <c r="D84" s="79">
        <v>1.43</v>
      </c>
      <c r="E84" s="13"/>
      <c r="F84" s="14">
        <f t="shared" si="5"/>
        <v>0</v>
      </c>
      <c r="G84" s="72"/>
      <c r="H84" s="77"/>
      <c r="I84" s="25" t="s">
        <v>61</v>
      </c>
      <c r="J84" s="71" t="s">
        <v>32</v>
      </c>
      <c r="K84" s="79">
        <v>1.65</v>
      </c>
      <c r="L84" s="13"/>
      <c r="M84" s="14">
        <f t="shared" si="6"/>
        <v>0</v>
      </c>
    </row>
    <row r="85" spans="1:14" ht="21" customHeight="1" x14ac:dyDescent="0.2">
      <c r="A85" s="17"/>
      <c r="B85" s="25" t="s">
        <v>60</v>
      </c>
      <c r="C85" s="71" t="s">
        <v>32</v>
      </c>
      <c r="D85" s="79">
        <v>1.5</v>
      </c>
      <c r="E85" s="13"/>
      <c r="F85" s="14">
        <f t="shared" si="5"/>
        <v>0</v>
      </c>
      <c r="G85" s="72"/>
      <c r="H85" s="70"/>
      <c r="I85" s="25" t="s">
        <v>63</v>
      </c>
      <c r="J85" s="71" t="s">
        <v>32</v>
      </c>
      <c r="K85" s="79">
        <v>1.43</v>
      </c>
      <c r="L85" s="13"/>
      <c r="M85" s="14">
        <f t="shared" si="6"/>
        <v>0</v>
      </c>
    </row>
    <row r="86" spans="1:14" ht="21" customHeight="1" x14ac:dyDescent="0.2">
      <c r="A86" s="17"/>
      <c r="B86" s="25" t="s">
        <v>62</v>
      </c>
      <c r="C86" s="71" t="s">
        <v>32</v>
      </c>
      <c r="D86" s="79">
        <v>1.49</v>
      </c>
      <c r="E86" s="13"/>
      <c r="F86" s="14">
        <f t="shared" si="5"/>
        <v>0</v>
      </c>
      <c r="G86" s="72"/>
      <c r="H86" s="70" t="s">
        <v>107</v>
      </c>
      <c r="I86" s="25" t="s">
        <v>64</v>
      </c>
      <c r="J86" s="71" t="s">
        <v>32</v>
      </c>
      <c r="K86" s="79">
        <v>1.83</v>
      </c>
      <c r="L86" s="13"/>
      <c r="M86" s="14">
        <f t="shared" si="6"/>
        <v>0</v>
      </c>
    </row>
    <row r="87" spans="1:14" ht="21" customHeight="1" x14ac:dyDescent="0.2">
      <c r="A87" s="24"/>
      <c r="B87" s="25" t="s">
        <v>153</v>
      </c>
      <c r="C87" s="71" t="s">
        <v>32</v>
      </c>
      <c r="D87" s="79">
        <v>1.58</v>
      </c>
      <c r="E87" s="13"/>
      <c r="F87" s="14">
        <f t="shared" si="5"/>
        <v>0</v>
      </c>
      <c r="G87" s="72"/>
      <c r="H87" s="70"/>
      <c r="I87" s="25" t="s">
        <v>104</v>
      </c>
      <c r="J87" s="71" t="s">
        <v>32</v>
      </c>
      <c r="K87" s="79">
        <v>2.12</v>
      </c>
      <c r="L87" s="13"/>
      <c r="M87" s="14">
        <f t="shared" si="6"/>
        <v>0</v>
      </c>
    </row>
    <row r="88" spans="1:14" ht="21" customHeight="1" x14ac:dyDescent="0.2">
      <c r="A88" s="17"/>
      <c r="B88" s="25" t="s">
        <v>65</v>
      </c>
      <c r="C88" s="71" t="s">
        <v>32</v>
      </c>
      <c r="D88" s="79">
        <v>1.43</v>
      </c>
      <c r="E88" s="13"/>
      <c r="F88" s="14">
        <f t="shared" si="5"/>
        <v>0</v>
      </c>
      <c r="G88" s="72"/>
      <c r="H88" s="70"/>
      <c r="I88" s="25" t="s">
        <v>66</v>
      </c>
      <c r="J88" s="71" t="s">
        <v>32</v>
      </c>
      <c r="K88" s="79">
        <v>2.12</v>
      </c>
      <c r="L88" s="13"/>
      <c r="M88" s="14">
        <f t="shared" si="6"/>
        <v>0</v>
      </c>
    </row>
    <row r="89" spans="1:14" ht="21" customHeight="1" x14ac:dyDescent="0.2">
      <c r="A89" s="24"/>
      <c r="B89" s="25" t="s">
        <v>160</v>
      </c>
      <c r="C89" s="71" t="s">
        <v>32</v>
      </c>
      <c r="D89" s="79">
        <v>1.5</v>
      </c>
      <c r="E89" s="13"/>
      <c r="F89" s="14">
        <f t="shared" si="5"/>
        <v>0</v>
      </c>
      <c r="G89" s="72"/>
      <c r="H89" s="77"/>
      <c r="I89" s="25" t="s">
        <v>154</v>
      </c>
      <c r="J89" s="71" t="s">
        <v>32</v>
      </c>
      <c r="K89" s="79">
        <v>2.5499999999999998</v>
      </c>
      <c r="L89" s="13"/>
      <c r="M89" s="14">
        <f t="shared" si="6"/>
        <v>0</v>
      </c>
    </row>
    <row r="90" spans="1:14" ht="21" customHeight="1" x14ac:dyDescent="0.2">
      <c r="A90" s="17"/>
      <c r="B90" s="25" t="s">
        <v>67</v>
      </c>
      <c r="C90" s="71" t="s">
        <v>32</v>
      </c>
      <c r="D90" s="79">
        <v>1.43</v>
      </c>
      <c r="E90" s="13"/>
      <c r="F90" s="14">
        <f t="shared" si="5"/>
        <v>0</v>
      </c>
      <c r="G90" s="72"/>
      <c r="H90" s="77"/>
      <c r="I90" s="25" t="s">
        <v>68</v>
      </c>
      <c r="J90" s="71" t="s">
        <v>32</v>
      </c>
      <c r="K90" s="79">
        <v>1.55</v>
      </c>
      <c r="L90" s="13"/>
      <c r="M90" s="14">
        <f t="shared" si="6"/>
        <v>0</v>
      </c>
    </row>
    <row r="91" spans="1:14" ht="21" customHeight="1" x14ac:dyDescent="0.2">
      <c r="A91" s="17"/>
      <c r="B91" s="25" t="s">
        <v>161</v>
      </c>
      <c r="C91" s="71" t="s">
        <v>32</v>
      </c>
      <c r="D91" s="79">
        <v>1.43</v>
      </c>
      <c r="E91" s="13"/>
      <c r="F91" s="14">
        <f t="shared" si="5"/>
        <v>0</v>
      </c>
      <c r="G91" s="72"/>
      <c r="H91" s="77"/>
      <c r="I91" s="25" t="s">
        <v>69</v>
      </c>
      <c r="J91" s="71" t="s">
        <v>32</v>
      </c>
      <c r="K91" s="79">
        <v>1.55</v>
      </c>
      <c r="L91" s="13"/>
      <c r="M91" s="14">
        <f t="shared" si="6"/>
        <v>0</v>
      </c>
    </row>
    <row r="92" spans="1:14" ht="21" customHeight="1" x14ac:dyDescent="0.2">
      <c r="A92" s="24"/>
      <c r="B92" s="25" t="s">
        <v>70</v>
      </c>
      <c r="C92" s="71" t="s">
        <v>32</v>
      </c>
      <c r="D92" s="79">
        <v>1.56</v>
      </c>
      <c r="E92" s="13"/>
      <c r="F92" s="14">
        <f t="shared" si="5"/>
        <v>0</v>
      </c>
      <c r="G92" s="72"/>
      <c r="H92" s="77"/>
      <c r="I92" s="25" t="s">
        <v>71</v>
      </c>
      <c r="J92" s="71" t="s">
        <v>32</v>
      </c>
      <c r="K92" s="79">
        <v>1.55</v>
      </c>
      <c r="L92" s="13"/>
      <c r="M92" s="14">
        <f t="shared" si="6"/>
        <v>0</v>
      </c>
    </row>
    <row r="93" spans="1:14" ht="21" customHeight="1" x14ac:dyDescent="0.2">
      <c r="A93" s="17"/>
      <c r="B93" s="25" t="s">
        <v>72</v>
      </c>
      <c r="C93" s="71" t="s">
        <v>32</v>
      </c>
      <c r="D93" s="79">
        <v>1.0900000000000001</v>
      </c>
      <c r="E93" s="13"/>
      <c r="F93" s="14">
        <f t="shared" si="5"/>
        <v>0</v>
      </c>
      <c r="G93" s="72"/>
      <c r="H93" s="70" t="s">
        <v>107</v>
      </c>
      <c r="I93" s="25" t="s">
        <v>155</v>
      </c>
      <c r="J93" s="71" t="s">
        <v>32</v>
      </c>
      <c r="K93" s="79">
        <v>1.61</v>
      </c>
      <c r="L93" s="13"/>
      <c r="M93" s="14">
        <f t="shared" si="6"/>
        <v>0</v>
      </c>
    </row>
    <row r="94" spans="1:14" ht="21" customHeight="1" x14ac:dyDescent="0.2">
      <c r="A94" s="17"/>
      <c r="B94" s="25" t="s">
        <v>103</v>
      </c>
      <c r="C94" s="71" t="s">
        <v>32</v>
      </c>
      <c r="D94" s="79">
        <v>1.52</v>
      </c>
      <c r="E94" s="13"/>
      <c r="F94" s="14">
        <f t="shared" si="5"/>
        <v>0</v>
      </c>
      <c r="G94" s="72"/>
      <c r="H94" s="70"/>
      <c r="I94" s="25" t="s">
        <v>156</v>
      </c>
      <c r="J94" s="71" t="s">
        <v>32</v>
      </c>
      <c r="K94" s="79">
        <v>1.1100000000000001</v>
      </c>
      <c r="L94" s="13"/>
      <c r="M94" s="14">
        <f t="shared" si="6"/>
        <v>0</v>
      </c>
    </row>
    <row r="95" spans="1:14" ht="21" customHeight="1" x14ac:dyDescent="0.2">
      <c r="A95" s="35"/>
      <c r="B95" s="25" t="s">
        <v>73</v>
      </c>
      <c r="C95" s="71" t="s">
        <v>32</v>
      </c>
      <c r="D95" s="79">
        <v>1.82</v>
      </c>
      <c r="E95" s="13"/>
      <c r="F95" s="14">
        <f t="shared" si="5"/>
        <v>0</v>
      </c>
      <c r="G95" s="72"/>
      <c r="H95" s="73"/>
      <c r="I95" s="25" t="s">
        <v>74</v>
      </c>
      <c r="J95" s="71" t="s">
        <v>75</v>
      </c>
      <c r="K95" s="79">
        <v>1.19</v>
      </c>
      <c r="L95" s="13"/>
      <c r="M95" s="14">
        <f t="shared" si="6"/>
        <v>0</v>
      </c>
      <c r="N95" s="19"/>
    </row>
    <row r="96" spans="1:14" ht="21" customHeight="1" x14ac:dyDescent="0.2">
      <c r="A96" s="17"/>
      <c r="B96" s="25" t="s">
        <v>76</v>
      </c>
      <c r="C96" s="71" t="s">
        <v>32</v>
      </c>
      <c r="D96" s="79">
        <v>1.37</v>
      </c>
      <c r="E96" s="13"/>
      <c r="F96" s="14">
        <f t="shared" si="5"/>
        <v>0</v>
      </c>
      <c r="G96" s="72"/>
      <c r="H96" s="73"/>
      <c r="I96" s="25" t="s">
        <v>77</v>
      </c>
      <c r="J96" s="71" t="s">
        <v>32</v>
      </c>
      <c r="K96" s="79">
        <v>1.73</v>
      </c>
      <c r="L96" s="13"/>
      <c r="M96" s="14">
        <f t="shared" si="6"/>
        <v>0</v>
      </c>
    </row>
    <row r="97" spans="1:15" ht="21" customHeight="1" x14ac:dyDescent="0.2">
      <c r="A97" s="17"/>
      <c r="B97" s="25" t="s">
        <v>78</v>
      </c>
      <c r="C97" s="71" t="s">
        <v>32</v>
      </c>
      <c r="D97" s="79">
        <v>1.37</v>
      </c>
      <c r="E97" s="13"/>
      <c r="F97" s="14">
        <f t="shared" si="5"/>
        <v>0</v>
      </c>
      <c r="G97" s="72"/>
      <c r="H97" s="73"/>
      <c r="I97" s="25" t="s">
        <v>157</v>
      </c>
      <c r="J97" s="71" t="s">
        <v>32</v>
      </c>
      <c r="K97" s="79">
        <v>1.95</v>
      </c>
      <c r="L97" s="13"/>
      <c r="M97" s="14">
        <f t="shared" si="6"/>
        <v>0</v>
      </c>
    </row>
    <row r="98" spans="1:15" ht="22.5" customHeight="1" x14ac:dyDescent="0.2">
      <c r="A98" s="70" t="s">
        <v>107</v>
      </c>
      <c r="B98" s="25" t="s">
        <v>42</v>
      </c>
      <c r="C98" s="71" t="s">
        <v>32</v>
      </c>
      <c r="D98" s="79">
        <v>2.06</v>
      </c>
      <c r="E98" s="13"/>
      <c r="F98" s="14">
        <f t="shared" si="5"/>
        <v>0</v>
      </c>
      <c r="G98" s="72"/>
      <c r="H98" s="73"/>
      <c r="I98" s="25" t="s">
        <v>79</v>
      </c>
      <c r="J98" s="71" t="s">
        <v>32</v>
      </c>
      <c r="K98" s="79">
        <v>1.58</v>
      </c>
      <c r="L98" s="13"/>
      <c r="M98" s="14">
        <f t="shared" si="6"/>
        <v>0</v>
      </c>
    </row>
    <row r="99" spans="1:15" ht="21" customHeight="1" x14ac:dyDescent="0.2">
      <c r="F99" s="95">
        <f>SUM(F69:F98)</f>
        <v>0</v>
      </c>
      <c r="G99" s="72"/>
      <c r="H99" s="73"/>
      <c r="I99" s="78"/>
      <c r="J99" s="78"/>
      <c r="K99" s="78"/>
      <c r="L99" s="78"/>
      <c r="M99" s="94">
        <f>SUM(M69:M98)</f>
        <v>0</v>
      </c>
    </row>
    <row r="100" spans="1:15" ht="21" customHeight="1" x14ac:dyDescent="0.2">
      <c r="A100" s="70" t="s">
        <v>107</v>
      </c>
      <c r="B100" s="85" t="s">
        <v>176</v>
      </c>
      <c r="D100" s="31"/>
      <c r="E100" s="32"/>
      <c r="F100" s="69">
        <f>SUM(F69:F99)</f>
        <v>0</v>
      </c>
      <c r="G100" s="28"/>
      <c r="H100" s="17"/>
      <c r="I100" s="124" t="s">
        <v>97</v>
      </c>
      <c r="J100" s="124"/>
      <c r="K100" s="124"/>
      <c r="M100" s="62">
        <f>M99+F99+M64+H64+F40+M40</f>
        <v>0</v>
      </c>
    </row>
    <row r="101" spans="1:15" ht="21" customHeight="1" x14ac:dyDescent="0.2">
      <c r="A101" s="17"/>
      <c r="B101" s="85"/>
      <c r="D101" s="31"/>
      <c r="E101" s="32"/>
      <c r="F101" s="1"/>
      <c r="G101" s="28"/>
      <c r="H101" s="17"/>
      <c r="J101" s="51"/>
      <c r="K101" s="91" t="s">
        <v>184</v>
      </c>
      <c r="M101" s="62">
        <f>M100+M100*10%</f>
        <v>0</v>
      </c>
    </row>
    <row r="102" spans="1:15" ht="42.75" customHeight="1" x14ac:dyDescent="0.2">
      <c r="A102" s="17"/>
      <c r="B102" s="96" t="s">
        <v>186</v>
      </c>
      <c r="C102" s="97"/>
      <c r="D102" s="97"/>
      <c r="E102" s="97"/>
      <c r="F102" s="36"/>
      <c r="G102" s="28"/>
      <c r="H102" s="17"/>
      <c r="I102" s="51"/>
      <c r="J102" s="51"/>
      <c r="K102" s="51"/>
      <c r="L102" s="67"/>
      <c r="M102" s="67"/>
    </row>
    <row r="103" spans="1:15" ht="21" customHeight="1" x14ac:dyDescent="0.2">
      <c r="A103" s="17"/>
      <c r="B103" s="102"/>
      <c r="C103" s="103"/>
      <c r="D103" s="103"/>
      <c r="E103" s="103"/>
      <c r="F103" s="103"/>
      <c r="G103" s="103"/>
      <c r="H103" s="104"/>
      <c r="J103" s="52"/>
      <c r="L103" s="127"/>
      <c r="M103" s="127"/>
      <c r="O103" s="92"/>
    </row>
    <row r="104" spans="1:15" ht="21" customHeight="1" x14ac:dyDescent="0.2">
      <c r="A104" s="17"/>
      <c r="B104" s="105"/>
      <c r="C104" s="106"/>
      <c r="D104" s="106"/>
      <c r="E104" s="106"/>
      <c r="F104" s="106"/>
      <c r="G104" s="106"/>
      <c r="H104" s="107"/>
      <c r="I104" s="129" t="s">
        <v>98</v>
      </c>
      <c r="J104" s="129"/>
      <c r="L104" s="128">
        <f>M101+M26</f>
        <v>0</v>
      </c>
      <c r="M104" s="128"/>
    </row>
    <row r="105" spans="1:15" ht="23.25" customHeight="1" x14ac:dyDescent="0.2">
      <c r="A105" s="17"/>
      <c r="B105" s="105"/>
      <c r="C105" s="106"/>
      <c r="D105" s="106"/>
      <c r="E105" s="106"/>
      <c r="F105" s="106"/>
      <c r="G105" s="106"/>
      <c r="H105" s="107"/>
      <c r="I105" s="129"/>
      <c r="J105" s="129"/>
      <c r="L105" s="128"/>
      <c r="M105" s="128"/>
    </row>
    <row r="106" spans="1:15" ht="21" customHeight="1" x14ac:dyDescent="0.2">
      <c r="A106" s="17"/>
      <c r="B106" s="105"/>
      <c r="C106" s="106"/>
      <c r="D106" s="106"/>
      <c r="E106" s="106"/>
      <c r="F106" s="106"/>
      <c r="G106" s="106"/>
      <c r="H106" s="107"/>
      <c r="I106" s="39"/>
      <c r="J106" s="40"/>
      <c r="K106" s="41"/>
      <c r="L106" s="42"/>
      <c r="M106" s="42"/>
    </row>
    <row r="107" spans="1:15" ht="18" customHeight="1" x14ac:dyDescent="0.2">
      <c r="A107" s="17"/>
      <c r="B107" s="105"/>
      <c r="C107" s="106"/>
      <c r="D107" s="106"/>
      <c r="E107" s="106"/>
      <c r="F107" s="106"/>
      <c r="G107" s="106"/>
      <c r="H107" s="107"/>
      <c r="I107" s="43"/>
      <c r="J107" s="65" t="s">
        <v>80</v>
      </c>
      <c r="K107" s="65"/>
      <c r="L107" s="65"/>
      <c r="M107" s="65"/>
    </row>
    <row r="108" spans="1:15" ht="21" customHeight="1" x14ac:dyDescent="0.2">
      <c r="A108" s="17"/>
      <c r="B108" s="108"/>
      <c r="C108" s="109"/>
      <c r="D108" s="109"/>
      <c r="E108" s="109"/>
      <c r="F108" s="109"/>
      <c r="G108" s="109"/>
      <c r="H108" s="110"/>
      <c r="I108" s="39"/>
      <c r="J108" s="64" t="s">
        <v>81</v>
      </c>
      <c r="K108" s="41"/>
      <c r="L108" s="42"/>
      <c r="M108" s="42"/>
    </row>
    <row r="109" spans="1:15" ht="21" customHeight="1" x14ac:dyDescent="0.2">
      <c r="A109" s="17"/>
      <c r="B109" s="126"/>
      <c r="C109" s="126"/>
      <c r="D109" s="126"/>
      <c r="E109" s="126"/>
      <c r="F109" s="126"/>
      <c r="G109" s="126"/>
      <c r="H109" s="17"/>
      <c r="I109" s="37"/>
      <c r="K109" s="64"/>
      <c r="L109" s="64"/>
      <c r="M109" s="64"/>
    </row>
    <row r="110" spans="1:15" ht="21" customHeight="1" x14ac:dyDescent="0.2">
      <c r="A110" s="17"/>
      <c r="B110" s="126"/>
      <c r="C110" s="126"/>
      <c r="D110" s="126"/>
      <c r="E110" s="126"/>
      <c r="F110" s="126"/>
      <c r="G110" s="126"/>
      <c r="H110" s="17"/>
      <c r="I110" s="29"/>
      <c r="J110" s="30"/>
      <c r="K110" s="31"/>
      <c r="L110" s="32"/>
      <c r="M110" s="36"/>
    </row>
    <row r="111" spans="1:15" ht="12.75" customHeight="1" x14ac:dyDescent="0.2">
      <c r="A111" s="17"/>
      <c r="B111" s="126"/>
      <c r="C111" s="126"/>
      <c r="D111" s="126"/>
      <c r="E111" s="126"/>
      <c r="F111" s="126"/>
      <c r="G111" s="126"/>
      <c r="H111" s="17"/>
      <c r="I111" s="88" t="s">
        <v>181</v>
      </c>
      <c r="J111" s="53"/>
      <c r="K111" s="53"/>
      <c r="M111" s="1"/>
    </row>
    <row r="112" spans="1:15" ht="21" customHeight="1" x14ac:dyDescent="0.2">
      <c r="A112" s="17"/>
      <c r="B112" s="38"/>
      <c r="C112" s="38"/>
      <c r="D112" s="38"/>
      <c r="E112" s="38"/>
      <c r="F112" s="38"/>
      <c r="G112" s="28"/>
      <c r="H112" s="17"/>
      <c r="I112" s="53"/>
      <c r="J112" s="53"/>
      <c r="K112" s="53"/>
      <c r="M112" s="1"/>
    </row>
    <row r="113" spans="2:22" ht="36" customHeight="1" x14ac:dyDescent="0.2">
      <c r="F113" s="1"/>
      <c r="G113" s="9"/>
      <c r="H113" s="17"/>
      <c r="I113" s="54" t="s">
        <v>82</v>
      </c>
      <c r="J113" s="55"/>
      <c r="K113" s="56"/>
      <c r="L113" s="20"/>
      <c r="M113" s="45"/>
    </row>
    <row r="114" spans="2:22" ht="30" customHeight="1" x14ac:dyDescent="0.2">
      <c r="B114" s="86" t="s">
        <v>83</v>
      </c>
      <c r="F114" s="1"/>
      <c r="G114" s="9"/>
      <c r="H114" s="17"/>
      <c r="I114" s="46"/>
      <c r="J114" s="44"/>
      <c r="K114" s="31"/>
      <c r="L114" s="20"/>
      <c r="M114" s="45"/>
    </row>
    <row r="115" spans="2:22" ht="19.5" customHeight="1" x14ac:dyDescent="0.2">
      <c r="B115" s="116" t="s">
        <v>183</v>
      </c>
      <c r="C115" s="116"/>
      <c r="D115" s="116"/>
      <c r="E115" s="116"/>
      <c r="F115" s="116"/>
      <c r="G115" s="116"/>
      <c r="H115" s="116"/>
      <c r="I115" s="116"/>
      <c r="J115" s="87"/>
      <c r="K115" s="87"/>
      <c r="L115" s="87"/>
      <c r="M115" s="87"/>
    </row>
    <row r="116" spans="2:22" ht="12.75" customHeight="1" x14ac:dyDescent="0.2">
      <c r="B116" s="116"/>
      <c r="C116" s="116"/>
      <c r="D116" s="116"/>
      <c r="E116" s="116"/>
      <c r="F116" s="116"/>
      <c r="G116" s="116"/>
      <c r="H116" s="116"/>
      <c r="I116" s="116"/>
      <c r="J116" s="87"/>
      <c r="K116" s="87"/>
      <c r="L116" s="87"/>
      <c r="M116" s="87"/>
    </row>
    <row r="117" spans="2:22" ht="12.75" customHeight="1" x14ac:dyDescent="0.2">
      <c r="B117" s="116"/>
      <c r="C117" s="116"/>
      <c r="D117" s="116"/>
      <c r="E117" s="116"/>
      <c r="F117" s="116"/>
      <c r="G117" s="116"/>
      <c r="H117" s="116"/>
      <c r="I117" s="116"/>
      <c r="J117" s="87"/>
      <c r="K117" s="87"/>
      <c r="L117" s="87"/>
      <c r="M117" s="87"/>
      <c r="O117" s="101"/>
      <c r="P117" s="101"/>
      <c r="Q117" s="101"/>
      <c r="R117" s="101"/>
      <c r="S117" s="101"/>
      <c r="T117" s="101"/>
      <c r="U117" s="101"/>
      <c r="V117" s="101"/>
    </row>
    <row r="118" spans="2:22" ht="12.75" customHeight="1" x14ac:dyDescent="0.2">
      <c r="B118" s="116"/>
      <c r="C118" s="116"/>
      <c r="D118" s="116"/>
      <c r="E118" s="116"/>
      <c r="F118" s="116"/>
      <c r="G118" s="116"/>
      <c r="H118" s="116"/>
      <c r="I118" s="116"/>
      <c r="J118" s="87"/>
      <c r="K118" s="87"/>
      <c r="L118" s="87"/>
      <c r="M118" s="87"/>
      <c r="O118" s="101"/>
      <c r="P118" s="101"/>
      <c r="Q118" s="101"/>
      <c r="R118" s="101"/>
      <c r="S118" s="101"/>
      <c r="T118" s="101"/>
      <c r="U118" s="101"/>
      <c r="V118" s="101"/>
    </row>
    <row r="119" spans="2:22" ht="12.75" customHeight="1" x14ac:dyDescent="0.2">
      <c r="B119" s="116"/>
      <c r="C119" s="116"/>
      <c r="D119" s="116"/>
      <c r="E119" s="116"/>
      <c r="F119" s="116"/>
      <c r="G119" s="116"/>
      <c r="H119" s="116"/>
      <c r="I119" s="116"/>
      <c r="J119" s="87"/>
      <c r="K119" s="87"/>
      <c r="L119" s="87"/>
      <c r="M119" s="87"/>
      <c r="N119" s="92"/>
    </row>
    <row r="120" spans="2:22" ht="12.75" customHeight="1" x14ac:dyDescent="0.2">
      <c r="B120" s="116"/>
      <c r="C120" s="116"/>
      <c r="D120" s="116"/>
      <c r="E120" s="116"/>
      <c r="F120" s="116"/>
      <c r="G120" s="116"/>
      <c r="H120" s="116"/>
      <c r="I120" s="116"/>
      <c r="J120" s="87"/>
      <c r="K120" s="87"/>
      <c r="L120" s="87"/>
      <c r="M120" s="87"/>
    </row>
    <row r="121" spans="2:22" ht="12.75" customHeight="1" x14ac:dyDescent="0.2">
      <c r="B121" s="116"/>
      <c r="C121" s="116"/>
      <c r="D121" s="116"/>
      <c r="E121" s="116"/>
      <c r="F121" s="116"/>
      <c r="G121" s="116"/>
      <c r="H121" s="116"/>
      <c r="I121" s="116"/>
      <c r="J121" s="87"/>
      <c r="K121" s="87"/>
      <c r="L121" s="87"/>
      <c r="M121" s="87"/>
    </row>
    <row r="122" spans="2:22" ht="12.75" customHeight="1" x14ac:dyDescent="0.2">
      <c r="B122" s="116"/>
      <c r="C122" s="116"/>
      <c r="D122" s="116"/>
      <c r="E122" s="116"/>
      <c r="F122" s="116"/>
      <c r="G122" s="116"/>
      <c r="H122" s="116"/>
      <c r="I122" s="116"/>
      <c r="J122" s="87"/>
      <c r="K122" s="87"/>
      <c r="L122" s="87"/>
      <c r="M122" s="87"/>
    </row>
    <row r="123" spans="2:22" ht="12.75" customHeight="1" x14ac:dyDescent="0.2">
      <c r="B123" s="116"/>
      <c r="C123" s="116"/>
      <c r="D123" s="116"/>
      <c r="E123" s="116"/>
      <c r="F123" s="116"/>
      <c r="G123" s="116"/>
      <c r="H123" s="116"/>
      <c r="I123" s="116"/>
      <c r="J123" s="87"/>
      <c r="K123" s="87"/>
      <c r="L123" s="87"/>
      <c r="M123" s="87"/>
    </row>
    <row r="124" spans="2:22" ht="12.75" customHeight="1" x14ac:dyDescent="0.2">
      <c r="B124" s="116"/>
      <c r="C124" s="116"/>
      <c r="D124" s="116"/>
      <c r="E124" s="116"/>
      <c r="F124" s="116"/>
      <c r="G124" s="116"/>
      <c r="H124" s="116"/>
      <c r="I124" s="116"/>
      <c r="J124" s="87"/>
      <c r="K124" s="87"/>
      <c r="L124" s="87"/>
      <c r="M124" s="87"/>
    </row>
    <row r="125" spans="2:22" ht="12.75" customHeight="1" x14ac:dyDescent="0.2">
      <c r="B125" s="116"/>
      <c r="C125" s="116"/>
      <c r="D125" s="116"/>
      <c r="E125" s="116"/>
      <c r="F125" s="116"/>
      <c r="G125" s="116"/>
      <c r="H125" s="116"/>
      <c r="I125" s="116"/>
      <c r="J125" s="87"/>
      <c r="K125" s="87"/>
      <c r="L125" s="87"/>
      <c r="M125" s="87"/>
    </row>
    <row r="126" spans="2:22" ht="12.75" customHeight="1" x14ac:dyDescent="0.2">
      <c r="B126" s="116"/>
      <c r="C126" s="116"/>
      <c r="D126" s="116"/>
      <c r="E126" s="116"/>
      <c r="F126" s="116"/>
      <c r="G126" s="116"/>
      <c r="H126" s="116"/>
      <c r="I126" s="116"/>
      <c r="J126" s="87"/>
      <c r="K126" s="87"/>
      <c r="L126" s="87"/>
      <c r="M126" s="87"/>
    </row>
    <row r="127" spans="2:22" ht="12.75" customHeight="1" x14ac:dyDescent="0.2">
      <c r="B127" s="116"/>
      <c r="C127" s="116"/>
      <c r="D127" s="116"/>
      <c r="E127" s="116"/>
      <c r="F127" s="116"/>
      <c r="G127" s="116"/>
      <c r="H127" s="116"/>
      <c r="I127" s="116"/>
      <c r="J127" s="87"/>
      <c r="K127" s="87"/>
      <c r="L127" s="87"/>
      <c r="M127" s="87"/>
    </row>
    <row r="128" spans="2:22" ht="12.75" customHeight="1" x14ac:dyDescent="0.2">
      <c r="B128" s="116"/>
      <c r="C128" s="116"/>
      <c r="D128" s="116"/>
      <c r="E128" s="116"/>
      <c r="F128" s="116"/>
      <c r="G128" s="116"/>
      <c r="H128" s="116"/>
      <c r="I128" s="116"/>
      <c r="J128" s="87"/>
      <c r="K128" s="87"/>
      <c r="L128" s="87"/>
      <c r="M128" s="87"/>
    </row>
    <row r="129" spans="2:21" ht="12.75" customHeight="1" x14ac:dyDescent="0.2">
      <c r="B129" s="87"/>
      <c r="C129" s="87"/>
      <c r="D129" s="87"/>
      <c r="E129" s="87"/>
      <c r="F129" s="87"/>
      <c r="G129" s="87"/>
      <c r="H129" s="87"/>
      <c r="I129" s="87"/>
      <c r="J129" s="87"/>
      <c r="K129" s="87"/>
      <c r="L129" s="87"/>
      <c r="M129" s="87"/>
    </row>
    <row r="130" spans="2:21" ht="19.5" customHeight="1" x14ac:dyDescent="0.2">
      <c r="B130" s="87"/>
      <c r="C130" s="87"/>
      <c r="D130" s="87"/>
      <c r="E130" s="87"/>
      <c r="F130" s="87"/>
      <c r="G130" s="87"/>
      <c r="H130" s="87"/>
      <c r="I130" s="87"/>
      <c r="J130" s="87"/>
      <c r="K130" s="87"/>
      <c r="L130" s="87"/>
      <c r="M130" s="87"/>
    </row>
    <row r="131" spans="2:21" ht="20.25" customHeight="1" x14ac:dyDescent="0.2">
      <c r="B131" s="131" t="s">
        <v>201</v>
      </c>
      <c r="C131" s="131"/>
      <c r="D131" s="131"/>
      <c r="E131" s="132"/>
      <c r="F131" s="132"/>
      <c r="G131" s="130"/>
      <c r="H131" s="130"/>
      <c r="I131" s="130"/>
      <c r="J131" s="130"/>
      <c r="K131" s="9"/>
      <c r="M131" s="1"/>
      <c r="N131" s="1"/>
      <c r="O131" s="1"/>
      <c r="P131" s="1"/>
      <c r="Q131" s="1"/>
      <c r="R131" s="1"/>
      <c r="S131" s="1"/>
      <c r="T131" s="1"/>
      <c r="U131" s="1"/>
    </row>
    <row r="132" spans="2:21" ht="20.25" customHeight="1" x14ac:dyDescent="0.2">
      <c r="B132" s="133" t="s">
        <v>189</v>
      </c>
      <c r="C132" s="134" t="s">
        <v>190</v>
      </c>
      <c r="D132" s="134"/>
      <c r="E132" s="132"/>
      <c r="F132" s="132"/>
      <c r="G132" s="130"/>
      <c r="H132" s="130"/>
      <c r="I132" s="130"/>
      <c r="J132" s="130"/>
      <c r="K132" s="9"/>
      <c r="M132" s="1"/>
      <c r="N132" s="1"/>
      <c r="O132" s="1"/>
      <c r="P132" s="1"/>
      <c r="Q132" s="1"/>
      <c r="R132" s="1"/>
      <c r="S132" s="1"/>
      <c r="T132" s="1"/>
      <c r="U132" s="1"/>
    </row>
    <row r="133" spans="2:21" ht="20.25" customHeight="1" x14ac:dyDescent="0.2">
      <c r="B133" s="133" t="s">
        <v>191</v>
      </c>
      <c r="C133" s="134" t="s">
        <v>192</v>
      </c>
      <c r="D133" s="134"/>
      <c r="E133" s="132"/>
      <c r="F133" s="132"/>
      <c r="G133" s="130"/>
      <c r="H133" s="130"/>
      <c r="I133" s="130"/>
      <c r="J133" s="130"/>
      <c r="K133" s="9"/>
      <c r="M133" s="1"/>
      <c r="N133" s="1"/>
      <c r="O133" s="1"/>
      <c r="P133" s="1"/>
      <c r="Q133" s="1"/>
      <c r="R133" s="1"/>
      <c r="S133" s="1"/>
      <c r="T133" s="1"/>
      <c r="U133" s="1"/>
    </row>
    <row r="134" spans="2:21" ht="20.25" customHeight="1" x14ac:dyDescent="0.2">
      <c r="B134" s="133" t="s">
        <v>193</v>
      </c>
      <c r="C134" s="134" t="s">
        <v>194</v>
      </c>
      <c r="D134" s="134"/>
      <c r="E134" s="132"/>
      <c r="F134" s="132"/>
      <c r="G134" s="130"/>
      <c r="H134" s="130"/>
      <c r="I134" s="130"/>
      <c r="J134" s="130"/>
      <c r="K134" s="9"/>
      <c r="M134" s="1"/>
      <c r="N134" s="1"/>
      <c r="O134" s="1"/>
      <c r="P134" s="1"/>
      <c r="Q134" s="1"/>
      <c r="R134" s="1"/>
      <c r="S134" s="1"/>
      <c r="T134" s="1"/>
      <c r="U134" s="1"/>
    </row>
    <row r="135" spans="2:21" ht="20.25" customHeight="1" x14ac:dyDescent="0.2">
      <c r="B135" s="133" t="s">
        <v>195</v>
      </c>
      <c r="C135" s="134" t="s">
        <v>196</v>
      </c>
      <c r="D135" s="134"/>
      <c r="E135" s="132"/>
      <c r="F135" s="132"/>
      <c r="G135" s="130"/>
      <c r="H135" s="130"/>
      <c r="I135" s="130"/>
      <c r="J135" s="130"/>
      <c r="K135" s="9"/>
      <c r="M135" s="1"/>
      <c r="N135" s="1"/>
      <c r="O135" s="1"/>
      <c r="P135" s="1"/>
      <c r="Q135" s="1"/>
      <c r="R135" s="1"/>
      <c r="S135" s="1"/>
      <c r="T135" s="1"/>
      <c r="U135" s="1"/>
    </row>
    <row r="136" spans="2:21" ht="20.25" customHeight="1" x14ac:dyDescent="0.2">
      <c r="B136" s="133" t="s">
        <v>197</v>
      </c>
      <c r="C136" s="134" t="s">
        <v>198</v>
      </c>
      <c r="D136" s="134"/>
      <c r="E136" s="132"/>
      <c r="F136" s="132"/>
      <c r="G136" s="130"/>
      <c r="H136" s="130"/>
      <c r="I136" s="130"/>
      <c r="J136" s="130"/>
      <c r="K136" s="9"/>
      <c r="M136" s="1"/>
      <c r="N136" s="1"/>
      <c r="O136" s="1"/>
      <c r="P136" s="1"/>
      <c r="Q136" s="1"/>
      <c r="R136" s="1"/>
      <c r="S136" s="1"/>
      <c r="T136" s="1"/>
      <c r="U136" s="1"/>
    </row>
    <row r="137" spans="2:21" ht="20.25" customHeight="1" x14ac:dyDescent="0.2">
      <c r="B137" s="133" t="s">
        <v>199</v>
      </c>
      <c r="C137" s="134" t="s">
        <v>200</v>
      </c>
      <c r="D137" s="134"/>
      <c r="E137" s="132"/>
      <c r="F137" s="132"/>
      <c r="G137" s="130"/>
      <c r="H137" s="130"/>
      <c r="I137" s="130"/>
      <c r="J137" s="130"/>
      <c r="K137" s="9"/>
      <c r="M137" s="1"/>
      <c r="N137" s="1"/>
      <c r="O137" s="1"/>
      <c r="P137" s="1"/>
      <c r="Q137" s="1"/>
      <c r="R137" s="1"/>
      <c r="S137" s="1"/>
      <c r="T137" s="1"/>
      <c r="U137" s="1"/>
    </row>
  </sheetData>
  <sheetProtection algorithmName="SHA-512" hashValue="14qeg0oBToUG6UtnoITjZ/cvKyruzq7UYM+aaIwFxhU+wFIA6PwzSd+gX/7dSfHVl9MV9cOhQai4JnqvKqRP3A==" saltValue="C5Xj3T8pV45c16CXMsZR6Q==" spinCount="100000" sheet="1" objects="1" scenarios="1" selectLockedCells="1"/>
  <protectedRanges>
    <protectedRange sqref="C3:D3 I3 C5:K5 C7:E7 I7:M7 L10:L24 E31:E39 L31:L39 E44:E64 L44:L63 E69:E98 L69:L98 B103:H108" name="Plage5"/>
    <protectedRange sqref="C3:D3 I3 C5:K5 C7:F7 H7:L7 L10:L24 E31:E39 L31:L39 E44:E64 L44:L63 E69:E98 L69:L98 B103:H108" name="Plage3"/>
    <protectedRange sqref="C102 B103:C104" name="Plage2"/>
    <protectedRange sqref="C3:D3 I3 C5:K5 C7:F7 H7:L7 L10:L24 E31:E39 L31:L39 E69:E98 L69:L98 E44:E64 L44:L63" name="Plage1"/>
    <protectedRange sqref="C3:D3 I3 C5:K5 C7:F7 H7:L7 L10:L24 E31:E39 L31:L39 E44:E64 L44:L63 E69:E98 L69:L98 B103:H108" name="Plage4"/>
  </protectedRanges>
  <mergeCells count="45">
    <mergeCell ref="C137:D137"/>
    <mergeCell ref="B131:D131"/>
    <mergeCell ref="C132:D132"/>
    <mergeCell ref="C133:D133"/>
    <mergeCell ref="C134:D134"/>
    <mergeCell ref="C135:D135"/>
    <mergeCell ref="C136:D136"/>
    <mergeCell ref="C3:D3"/>
    <mergeCell ref="E3:H3"/>
    <mergeCell ref="I100:K100"/>
    <mergeCell ref="B29:M29"/>
    <mergeCell ref="B25:J25"/>
    <mergeCell ref="B109:G111"/>
    <mergeCell ref="B67:M67"/>
    <mergeCell ref="L103:M103"/>
    <mergeCell ref="L104:M105"/>
    <mergeCell ref="B66:M66"/>
    <mergeCell ref="B20:J20"/>
    <mergeCell ref="B21:J21"/>
    <mergeCell ref="I104:J105"/>
    <mergeCell ref="A1:I1"/>
    <mergeCell ref="B115:I128"/>
    <mergeCell ref="B11:J11"/>
    <mergeCell ref="B10:J10"/>
    <mergeCell ref="B9:J9"/>
    <mergeCell ref="B12:J12"/>
    <mergeCell ref="B13:J13"/>
    <mergeCell ref="B14:J14"/>
    <mergeCell ref="B24:J24"/>
    <mergeCell ref="B41:M41"/>
    <mergeCell ref="I26:J26"/>
    <mergeCell ref="B42:M42"/>
    <mergeCell ref="B28:M28"/>
    <mergeCell ref="B18:J18"/>
    <mergeCell ref="B19:J19"/>
    <mergeCell ref="C5:K5"/>
    <mergeCell ref="I7:M7"/>
    <mergeCell ref="C7:E7"/>
    <mergeCell ref="O117:V118"/>
    <mergeCell ref="B103:H108"/>
    <mergeCell ref="B15:J15"/>
    <mergeCell ref="B16:J16"/>
    <mergeCell ref="B17:J17"/>
    <mergeCell ref="B22:J22"/>
    <mergeCell ref="B23:J23"/>
  </mergeCells>
  <phoneticPr fontId="1" type="noConversion"/>
  <printOptions horizontalCentered="1"/>
  <pageMargins left="0" right="0" top="0.47244094488188981" bottom="0.39370078740157483" header="0.31496062992125984" footer="0.31496062992125984"/>
  <pageSetup paperSize="9" scale="58" orientation="portrait" horizontalDpi="300" verticalDpi="300" r:id="rId1"/>
  <headerFooter alignWithMargins="0">
    <oddFooter>&amp;RPépinières &amp;A</oddFooter>
  </headerFooter>
  <rowBreaks count="1" manualBreakCount="1">
    <brk id="65" max="12" man="1"/>
  </rowBreaks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LEMONNIER 2014</vt:lpstr>
      <vt:lpstr>'LEMONNIER 2014'!Zone_d_impression</vt:lpstr>
    </vt:vector>
  </TitlesOfParts>
  <Company>Chambre d'Agriculture du Morbihan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LE MOIGNO Rosina</cp:lastModifiedBy>
  <cp:lastPrinted>2014-09-22T10:10:10Z</cp:lastPrinted>
  <dcterms:created xsi:type="dcterms:W3CDTF">2009-10-09T14:48:10Z</dcterms:created>
  <dcterms:modified xsi:type="dcterms:W3CDTF">2014-09-22T13:03:29Z</dcterms:modified>
</cp:coreProperties>
</file>