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ophie\AMENAGEMENT PAYSAGER\Commande groupée 2016\"/>
    </mc:Choice>
  </mc:AlternateContent>
  <bookViews>
    <workbookView xWindow="0" yWindow="0" windowWidth="25200" windowHeight="11685"/>
  </bookViews>
  <sheets>
    <sheet name="Kérisnel 2016" sheetId="1" r:id="rId1"/>
  </sheets>
  <definedNames>
    <definedName name="_xlnm._FilterDatabase" localSheetId="0" hidden="1">'Kérisnel 2016'!#REF!</definedName>
    <definedName name="catalogue">'Kérisnel 2016'!#REF!</definedName>
    <definedName name="pommier" localSheetId="0">'Kérisnel 2016'!#REF!</definedName>
    <definedName name="pommier">#REF!</definedName>
    <definedName name="_xlnm.Print_Area" localSheetId="0">'Kérisnel 2016'!$A$1:$J$332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62" i="1" s="1"/>
  <c r="J17" i="1"/>
  <c r="J19" i="1"/>
  <c r="J20" i="1"/>
  <c r="J22" i="1"/>
  <c r="J23" i="1"/>
  <c r="J25" i="1"/>
  <c r="J26" i="1"/>
  <c r="J28" i="1"/>
  <c r="J29" i="1"/>
  <c r="J30" i="1"/>
  <c r="J31" i="1"/>
  <c r="J32" i="1"/>
  <c r="J33" i="1"/>
  <c r="J34" i="1"/>
  <c r="J35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7" i="1"/>
  <c r="J78" i="1" s="1"/>
  <c r="J68" i="1"/>
  <c r="J69" i="1"/>
  <c r="J70" i="1"/>
  <c r="J71" i="1"/>
  <c r="J72" i="1"/>
  <c r="J73" i="1"/>
  <c r="J74" i="1"/>
  <c r="J75" i="1"/>
  <c r="J76" i="1"/>
  <c r="J77" i="1"/>
  <c r="J82" i="1"/>
  <c r="J83" i="1"/>
  <c r="J127" i="1" s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31" i="1"/>
  <c r="J157" i="1" s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20" i="1"/>
  <c r="J221" i="1"/>
  <c r="J222" i="1"/>
  <c r="J223" i="1"/>
  <c r="J234" i="1" s="1"/>
  <c r="J224" i="1"/>
  <c r="J225" i="1"/>
  <c r="J226" i="1"/>
  <c r="J227" i="1"/>
  <c r="J228" i="1"/>
  <c r="J229" i="1"/>
  <c r="J230" i="1"/>
  <c r="J231" i="1"/>
  <c r="J232" i="1"/>
  <c r="J233" i="1"/>
  <c r="J250" i="1"/>
  <c r="J251" i="1"/>
  <c r="J252" i="1"/>
  <c r="J253" i="1"/>
  <c r="J254" i="1"/>
  <c r="J257" i="1" s="1"/>
  <c r="J255" i="1"/>
  <c r="J256" i="1"/>
  <c r="J260" i="1"/>
  <c r="J266" i="1" s="1"/>
  <c r="J261" i="1"/>
  <c r="J262" i="1"/>
  <c r="J263" i="1"/>
  <c r="J264" i="1"/>
  <c r="J265" i="1"/>
  <c r="J268" i="1"/>
  <c r="J275" i="1" s="1"/>
  <c r="J269" i="1"/>
  <c r="J270" i="1"/>
  <c r="J271" i="1"/>
  <c r="J272" i="1"/>
  <c r="J273" i="1"/>
  <c r="J274" i="1"/>
  <c r="J280" i="1"/>
  <c r="J295" i="1" s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7" i="1" l="1"/>
  <c r="J298" i="1" l="1"/>
  <c r="J300" i="1" s="1"/>
</calcChain>
</file>

<file path=xl/comments1.xml><?xml version="1.0" encoding="utf-8"?>
<comments xmlns="http://schemas.openxmlformats.org/spreadsheetml/2006/main">
  <authors>
    <author>LE MOIGNO Rosina</author>
  </authors>
  <commentList>
    <comment ref="C55" authorId="0" shapeId="0">
      <text/>
    </comment>
  </commentList>
</comments>
</file>

<file path=xl/sharedStrings.xml><?xml version="1.0" encoding="utf-8"?>
<sst xmlns="http://schemas.openxmlformats.org/spreadsheetml/2006/main" count="635" uniqueCount="364">
  <si>
    <r>
      <t>NO</t>
    </r>
    <r>
      <rPr>
        <sz val="16"/>
        <color indexed="9"/>
        <rFont val="Arial"/>
        <family val="2"/>
      </rPr>
      <t xml:space="preserve">V'AGRI 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56, rue de la Fontaine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56300 PONTIVY
</t>
    </r>
    <r>
      <rPr>
        <sz val="16"/>
        <color indexed="9"/>
        <rFont val="Wingdings"/>
        <charset val="2"/>
      </rPr>
      <t>(</t>
    </r>
    <r>
      <rPr>
        <sz val="16"/>
        <color indexed="9"/>
        <rFont val="Arial"/>
        <family val="2"/>
      </rPr>
      <t xml:space="preserve"> 02 97 28 31 30 </t>
    </r>
    <r>
      <rPr>
        <sz val="16"/>
        <color indexed="9"/>
        <rFont val="Wingdings"/>
        <charset val="2"/>
      </rPr>
      <t></t>
    </r>
    <r>
      <rPr>
        <sz val="16"/>
        <color indexed="9"/>
        <rFont val="Arial"/>
        <family val="2"/>
      </rPr>
      <t xml:space="preserve"> groupes.novagri@yahoo.fr</t>
    </r>
  </si>
  <si>
    <t>Autres demandes / commentaires :</t>
  </si>
  <si>
    <t>(exemple)</t>
  </si>
  <si>
    <t>C2 pablito &gt; fairy (variante similaire)</t>
  </si>
  <si>
    <t>rosier paysager pablito</t>
  </si>
  <si>
    <t>Nombre</t>
  </si>
  <si>
    <r>
      <t>couleur</t>
    </r>
    <r>
      <rPr>
        <i/>
        <sz val="10"/>
        <color theme="0"/>
        <rFont val="Arial"/>
        <family val="2"/>
      </rPr>
      <t xml:space="preserve"> (si plusieurs choix)</t>
    </r>
  </si>
  <si>
    <t>Nom du plant</t>
  </si>
  <si>
    <t>N°Page</t>
  </si>
  <si>
    <t>TOTAL</t>
  </si>
  <si>
    <t>ou alors en consultant directement en ligne à l’adresse www.kerisnelpepinieres.com/catalogue-botanique.
Inscrivez ce que vous souhaitez et nous interrogerons les disponibilités et les tarifs. »</t>
  </si>
  <si>
    <t>Catalogue Le Botanique</t>
  </si>
  <si>
    <r>
      <rPr>
        <sz val="15"/>
        <rFont val="Wingdings"/>
        <charset val="2"/>
      </rPr>
      <t xml:space="preserve"> è</t>
    </r>
    <r>
      <rPr>
        <sz val="15"/>
        <rFont val="Arial"/>
        <family val="2"/>
      </rPr>
      <t xml:space="preserve"> Vous pouvez commander d’autres plantes en cliquant sur le lien suivant :</t>
    </r>
  </si>
  <si>
    <t xml:space="preserve">TVA 10% </t>
  </si>
  <si>
    <t>TOTAL HT</t>
  </si>
  <si>
    <t>Comme l'année dernière,nous vous proposons d'élargir la gamme de végétaux au-delà du bon de commande proposé</t>
  </si>
  <si>
    <t>Total Rosiers</t>
  </si>
  <si>
    <t>Cette année, avec la pépinière Kérisnel, nous vous proposons d'élargir la gamme de végétaux au-delà du bon de commande</t>
  </si>
  <si>
    <t>C.5 RC</t>
  </si>
  <si>
    <r>
      <t xml:space="preserve">ROSIER ancien </t>
    </r>
    <r>
      <rPr>
        <sz val="12"/>
        <color indexed="62"/>
        <rFont val="Arial"/>
        <family val="2"/>
      </rPr>
      <t>(rose) ' Gros provins panache  '</t>
    </r>
  </si>
  <si>
    <t>N</t>
  </si>
  <si>
    <t>C.6 RC</t>
  </si>
  <si>
    <r>
      <t>ROSIER anglais</t>
    </r>
    <r>
      <rPr>
        <sz val="12"/>
        <color indexed="62"/>
        <rFont val="Arial"/>
        <family val="2"/>
      </rPr>
      <t xml:space="preserve"> ' David austin '</t>
    </r>
  </si>
  <si>
    <t>C.5 TIPI</t>
  </si>
  <si>
    <r>
      <t xml:space="preserve">ROSIER liane </t>
    </r>
    <r>
      <rPr>
        <sz val="12"/>
        <color indexed="62"/>
        <rFont val="Arial"/>
        <family val="2"/>
      </rPr>
      <t>'City of york' (blanc)</t>
    </r>
  </si>
  <si>
    <t>C.5</t>
  </si>
  <si>
    <r>
      <t>ROSIER buisson grandes fleurs</t>
    </r>
    <r>
      <rPr>
        <sz val="12"/>
        <color indexed="62"/>
        <rFont val="Arial"/>
        <family val="2"/>
      </rPr>
      <t xml:space="preserve"> (rouge) ' Dame de cœur '</t>
    </r>
  </si>
  <si>
    <r>
      <t>ROSIER à fleur coupée</t>
    </r>
    <r>
      <rPr>
        <sz val="12"/>
        <color indexed="62"/>
        <rFont val="Arial"/>
        <family val="2"/>
      </rPr>
      <t xml:space="preserve"> Golden delight</t>
    </r>
  </si>
  <si>
    <t xml:space="preserve"> jaune' Banksia lutea'</t>
  </si>
  <si>
    <t xml:space="preserve"> rouge 'le grand huit'</t>
  </si>
  <si>
    <t xml:space="preserve"> rose' Pierre de Ronsard' </t>
  </si>
  <si>
    <t xml:space="preserve">ROSIER grimpant </t>
  </si>
  <si>
    <t>rouge ' Dame de cœur '</t>
  </si>
  <si>
    <t>C.5 pot déco</t>
  </si>
  <si>
    <t xml:space="preserve"> rouge orangé ' Michel Desjoyeaux'</t>
  </si>
  <si>
    <t xml:space="preserve"> orange et ocre' Eclat de Bretagne'</t>
  </si>
  <si>
    <t>ROSIER grandes fleurs</t>
  </si>
  <si>
    <t xml:space="preserve"> rose ' Bonica '</t>
  </si>
  <si>
    <t xml:space="preserve"> rouge ' chinensis Sanguinea '</t>
  </si>
  <si>
    <r>
      <t xml:space="preserve">ROSIER paysager buisson 
</t>
    </r>
    <r>
      <rPr>
        <sz val="12"/>
        <color indexed="62"/>
        <rFont val="Arial"/>
        <family val="2"/>
      </rPr>
      <t>(entretien limité) :</t>
    </r>
  </si>
  <si>
    <t xml:space="preserve">C.2 </t>
  </si>
  <si>
    <t xml:space="preserve"> jaune ' Sea form '</t>
  </si>
  <si>
    <t xml:space="preserve"> rose ' The Fairy ' </t>
  </si>
  <si>
    <r>
      <t>ROSIER paysager couvre-sol</t>
    </r>
    <r>
      <rPr>
        <sz val="12"/>
        <color indexed="62"/>
        <rFont val="Arial"/>
        <family val="2"/>
      </rPr>
      <t xml:space="preserve"> (entretien limité) </t>
    </r>
  </si>
  <si>
    <t>Quantité</t>
  </si>
  <si>
    <t>Tarif HT
(10 unit. et +)</t>
  </si>
  <si>
    <t>Tarif HT
(1-9 unités)</t>
  </si>
  <si>
    <t>Conditionnement</t>
  </si>
  <si>
    <t>Quantité minimum
à commander</t>
  </si>
  <si>
    <t>LES ROSIERS</t>
  </si>
  <si>
    <t>Total petits fruits</t>
  </si>
  <si>
    <t>C2HRC</t>
  </si>
  <si>
    <t>VACCINIUM corymbosum Blue crop</t>
  </si>
  <si>
    <t xml:space="preserve">C5.5 RC TIPI </t>
  </si>
  <si>
    <r>
      <t xml:space="preserve">MURIER </t>
    </r>
    <r>
      <rPr>
        <sz val="12"/>
        <rFont val="Arial"/>
        <family val="2"/>
      </rPr>
      <t xml:space="preserve">Buckingham mûre-framb </t>
    </r>
  </si>
  <si>
    <t>C2 HRC</t>
  </si>
  <si>
    <r>
      <t xml:space="preserve">MURIER </t>
    </r>
    <r>
      <rPr>
        <sz val="12"/>
        <rFont val="Arial"/>
        <family val="2"/>
      </rPr>
      <t>Dirksen</t>
    </r>
  </si>
  <si>
    <t xml:space="preserve">Groseiller à grappes </t>
  </si>
  <si>
    <r>
      <t xml:space="preserve">Groseiller à maquereaux </t>
    </r>
    <r>
      <rPr>
        <sz val="12"/>
        <rFont val="Arial"/>
        <family val="2"/>
      </rPr>
      <t>Hinnonmaki rouge</t>
    </r>
  </si>
  <si>
    <r>
      <t xml:space="preserve">FRAMBOISIER </t>
    </r>
    <r>
      <rPr>
        <sz val="12"/>
        <rFont val="Arial"/>
        <family val="2"/>
      </rPr>
      <t>(RUBUS IDAEUS) Heritage</t>
    </r>
  </si>
  <si>
    <r>
      <t xml:space="preserve">CASSIS </t>
    </r>
    <r>
      <rPr>
        <sz val="12"/>
        <rFont val="Arial"/>
        <family val="2"/>
      </rPr>
      <t xml:space="preserve">(RIBES NIGRUM) Andega </t>
    </r>
  </si>
  <si>
    <t>Les petits fruits</t>
  </si>
  <si>
    <t>Total fruitiers</t>
  </si>
  <si>
    <t>C5.5 RC</t>
  </si>
  <si>
    <r>
      <t xml:space="preserve">VIGNE </t>
    </r>
    <r>
      <rPr>
        <sz val="12"/>
        <rFont val="Arial"/>
        <family val="2"/>
      </rPr>
      <t xml:space="preserve">(VITIS VINIFERA ) Muscat de hambourg </t>
    </r>
  </si>
  <si>
    <t>C.10</t>
  </si>
  <si>
    <r>
      <t xml:space="preserve">NEFLIER </t>
    </r>
    <r>
      <rPr>
        <sz val="12"/>
        <rFont val="Arial"/>
        <family val="2"/>
      </rPr>
      <t>(MESPILUS GERMANICA L.)</t>
    </r>
  </si>
  <si>
    <r>
      <t xml:space="preserve">FIGUIER </t>
    </r>
    <r>
      <rPr>
        <sz val="12"/>
        <rFont val="Arial"/>
        <family val="2"/>
      </rPr>
      <t>(FICUS CARICA) Ice crystal</t>
    </r>
  </si>
  <si>
    <r>
      <t xml:space="preserve">FIGUIER </t>
    </r>
    <r>
      <rPr>
        <sz val="10"/>
        <rFont val="Arial"/>
        <family val="2"/>
      </rPr>
      <t xml:space="preserve">FICUS CARICA) Violette normande </t>
    </r>
  </si>
  <si>
    <t xml:space="preserve"> C.10</t>
  </si>
  <si>
    <r>
      <t xml:space="preserve">COGNASSIER </t>
    </r>
    <r>
      <rPr>
        <sz val="12"/>
        <rFont val="Arial"/>
        <family val="2"/>
      </rPr>
      <t xml:space="preserve">(CYDONIA MILL.) Champion </t>
    </r>
  </si>
  <si>
    <t xml:space="preserve"> C5.5 RC TIPI</t>
  </si>
  <si>
    <r>
      <t xml:space="preserve">ACTINIDIA arguta Issai </t>
    </r>
    <r>
      <rPr>
        <sz val="11"/>
        <rFont val="Arial"/>
        <family val="2"/>
      </rPr>
      <t>(Kiwi, variété autofertile)</t>
    </r>
  </si>
  <si>
    <t>Les fruitiers</t>
  </si>
  <si>
    <t>1 à 9</t>
  </si>
  <si>
    <t xml:space="preserve"> =&gt; exemple Pommier Royal Gala</t>
  </si>
  <si>
    <t>C 12 L</t>
  </si>
  <si>
    <t>C 10 L</t>
  </si>
  <si>
    <t>Ecrivez le nom et la variété du fruitier choisi</t>
  </si>
  <si>
    <r>
      <t>C 12 L :</t>
    </r>
    <r>
      <rPr>
        <sz val="12"/>
        <color rgb="FF0070C0"/>
        <rFont val="Arial"/>
        <family val="2"/>
      </rPr>
      <t xml:space="preserve"> 1/2 tige - 4 ans &gt; plant formé, mise à fruit plus rapide</t>
    </r>
  </si>
  <si>
    <r>
      <t>C 10 L :</t>
    </r>
    <r>
      <rPr>
        <sz val="12"/>
        <color rgb="FF0070C0"/>
        <rFont val="Arial"/>
        <family val="2"/>
      </rPr>
      <t xml:space="preserve"> Quenouille 2 ans</t>
    </r>
  </si>
  <si>
    <r>
      <t>POMMIER</t>
    </r>
    <r>
      <rPr>
        <sz val="11"/>
        <rFont val="Arial"/>
        <family val="2"/>
      </rPr>
      <t xml:space="preserve"> : Royal Gala ; Elstar ; Jonagold</t>
    </r>
    <r>
      <rPr>
        <i/>
        <sz val="11"/>
        <rFont val="Arial"/>
        <family val="2"/>
      </rPr>
      <t xml:space="preserve"> (uniquement C10L)</t>
    </r>
    <r>
      <rPr>
        <sz val="11"/>
        <rFont val="Arial"/>
        <family val="2"/>
      </rPr>
      <t xml:space="preserve"> ; Granny Smith ; Golden Delicious ; Reine des Reinettes; Cox orange ; Belle de boskoop ; Idared</t>
    </r>
  </si>
  <si>
    <r>
      <t xml:space="preserve">POIRIER : </t>
    </r>
    <r>
      <rPr>
        <sz val="11"/>
        <rFont val="Arial"/>
        <family val="2"/>
      </rPr>
      <t>Williams rouge ; Williams jaune ; Beurré Hardy ; General Leclerc ; Docteur Jules GUYOT ; Précoce de Trévoux ; Louise Bonne ; Conférence ; Doyenne comice</t>
    </r>
  </si>
  <si>
    <r>
      <t>CERISIER bigarreau :</t>
    </r>
    <r>
      <rPr>
        <sz val="11"/>
        <rFont val="Arial"/>
        <family val="2"/>
      </rPr>
      <t xml:space="preserve"> 'Napoléon', 'Cœur de pigeon'</t>
    </r>
  </si>
  <si>
    <t>FRUITIERS</t>
  </si>
  <si>
    <r>
      <t xml:space="preserve">RC ou HRC : </t>
    </r>
    <r>
      <rPr>
        <sz val="12"/>
        <rFont val="Arial"/>
        <family val="2"/>
      </rPr>
      <t>rond carré</t>
    </r>
    <r>
      <rPr>
        <b/>
        <sz val="12"/>
        <rFont val="Arial"/>
        <family val="2"/>
      </rPr>
      <t xml:space="preserve">  -  TIPI : </t>
    </r>
    <r>
      <rPr>
        <sz val="12"/>
        <rFont val="Arial"/>
        <family val="2"/>
      </rPr>
      <t>TUTEUR 80-100</t>
    </r>
    <r>
      <rPr>
        <b/>
        <sz val="12"/>
        <rFont val="Arial"/>
        <family val="2"/>
      </rPr>
      <t xml:space="preserve"> </t>
    </r>
  </si>
  <si>
    <r>
      <t>C1 :</t>
    </r>
    <r>
      <rPr>
        <sz val="12"/>
        <rFont val="Arial"/>
        <family val="2"/>
      </rPr>
      <t xml:space="preserve"> Pot  de 1 litre  -  </t>
    </r>
    <r>
      <rPr>
        <b/>
        <sz val="12"/>
        <rFont val="Arial"/>
        <family val="2"/>
      </rPr>
      <t>C2</t>
    </r>
    <r>
      <rPr>
        <sz val="12"/>
        <rFont val="Arial"/>
        <family val="2"/>
      </rPr>
      <t xml:space="preserve"> : Pot de 2 et 2.5 litres - </t>
    </r>
    <r>
      <rPr>
        <b/>
        <sz val="12"/>
        <rFont val="Arial"/>
        <family val="2"/>
      </rPr>
      <t xml:space="preserve">C3 </t>
    </r>
    <r>
      <rPr>
        <sz val="12"/>
        <rFont val="Arial"/>
        <family val="2"/>
      </rPr>
      <t xml:space="preserve">: Pot de 3 litres - </t>
    </r>
    <r>
      <rPr>
        <b/>
        <sz val="12"/>
        <rFont val="Arial"/>
        <family val="2"/>
      </rPr>
      <t xml:space="preserve">C4 </t>
    </r>
    <r>
      <rPr>
        <sz val="12"/>
        <rFont val="Arial"/>
        <family val="2"/>
      </rPr>
      <t xml:space="preserve">: Pot de  4 litres  -  </t>
    </r>
    <r>
      <rPr>
        <b/>
        <sz val="12"/>
        <rFont val="Arial"/>
        <family val="2"/>
      </rPr>
      <t>C5</t>
    </r>
    <r>
      <rPr>
        <sz val="12"/>
        <rFont val="Arial"/>
        <family val="2"/>
      </rPr>
      <t xml:space="preserve"> : Pot de 5 litres  -  </t>
    </r>
    <r>
      <rPr>
        <b/>
        <sz val="12"/>
        <rFont val="Arial"/>
        <family val="2"/>
      </rPr>
      <t>GDT</t>
    </r>
    <r>
      <rPr>
        <sz val="12"/>
        <rFont val="Arial"/>
        <family val="2"/>
      </rPr>
      <t xml:space="preserve"> : Godet …</t>
    </r>
  </si>
  <si>
    <t>NOUVEAU</t>
  </si>
  <si>
    <t>Pas de livraison en dessous de 3 plants sauf indication</t>
  </si>
  <si>
    <t>Légende :</t>
  </si>
  <si>
    <t>Total plantes grimpantes</t>
  </si>
  <si>
    <t xml:space="preserve"> C.3 RC TIPI</t>
  </si>
  <si>
    <t>PASSIFLORE amethystina</t>
  </si>
  <si>
    <r>
      <t xml:space="preserve">WISTERIA sinensis </t>
    </r>
    <r>
      <rPr>
        <sz val="12"/>
        <rFont val="Arial"/>
        <family val="2"/>
      </rPr>
      <t>Bleu</t>
    </r>
  </si>
  <si>
    <r>
      <t xml:space="preserve">TRACHELOSPERMUM jasminoides </t>
    </r>
    <r>
      <rPr>
        <sz val="12"/>
        <rFont val="Arial"/>
        <family val="2"/>
      </rPr>
      <t>(persistant parfumé)</t>
    </r>
  </si>
  <si>
    <r>
      <t>SOLANUM jasm.</t>
    </r>
    <r>
      <rPr>
        <sz val="11"/>
        <rFont val="Arial"/>
        <family val="2"/>
      </rPr>
      <t xml:space="preserve"> Blanc bleu </t>
    </r>
  </si>
  <si>
    <r>
      <t>PLUMBAGO capensis</t>
    </r>
    <r>
      <rPr>
        <sz val="11"/>
        <rFont val="Arial"/>
        <family val="2"/>
      </rPr>
      <t xml:space="preserve"> </t>
    </r>
  </si>
  <si>
    <r>
      <t>PARTHENOCISSUS quinquefolia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(Vigne vierge)</t>
    </r>
  </si>
  <si>
    <r>
      <t>LONICERA jap. 'hinensis'</t>
    </r>
    <r>
      <rPr>
        <sz val="11"/>
        <rFont val="Arial"/>
        <family val="2"/>
      </rPr>
      <t xml:space="preserve"> (Chèvrefeuille grimpant)</t>
    </r>
  </si>
  <si>
    <r>
      <t xml:space="preserve">JASMINUM officinalis </t>
    </r>
    <r>
      <rPr>
        <sz val="11"/>
        <rFont val="Arial"/>
        <family val="2"/>
      </rPr>
      <t>(Jasmin d'hiver)</t>
    </r>
  </si>
  <si>
    <t>HYDRANGEA seemanii</t>
  </si>
  <si>
    <t xml:space="preserve">C.3 </t>
  </si>
  <si>
    <r>
      <t xml:space="preserve">HYDRANGEA petiolaris </t>
    </r>
    <r>
      <rPr>
        <sz val="11"/>
        <rFont val="Arial"/>
        <family val="2"/>
      </rPr>
      <t>(Hortensia grimpant)</t>
    </r>
  </si>
  <si>
    <t>HEDERA helix Green ripple</t>
  </si>
  <si>
    <r>
      <t xml:space="preserve">CLEMATIS montana Rubens </t>
    </r>
    <r>
      <rPr>
        <sz val="12"/>
        <rFont val="Arial"/>
        <family val="2"/>
      </rPr>
      <t>(rose parfum vanille)</t>
    </r>
  </si>
  <si>
    <t>C.3 RC TIPI</t>
  </si>
  <si>
    <t xml:space="preserve">CLEMATIS armandii </t>
  </si>
  <si>
    <r>
      <t>CAMPSIS radicans Flava</t>
    </r>
    <r>
      <rPr>
        <sz val="12"/>
        <rFont val="Arial"/>
        <family val="2"/>
      </rPr>
      <t xml:space="preserve"> (jaune orangé)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</si>
  <si>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(10 unit. et +)</t>
    </r>
  </si>
  <si>
    <r>
      <t>Tarif HT</t>
    </r>
    <r>
      <rPr>
        <b/>
        <sz val="9"/>
        <color indexed="9"/>
        <rFont val="Arial"/>
        <family val="2"/>
      </rPr>
      <t xml:space="preserve">
</t>
    </r>
    <r>
      <rPr>
        <b/>
        <sz val="11"/>
        <color indexed="9"/>
        <rFont val="Arial"/>
        <family val="2"/>
      </rPr>
      <t>(1-9 unités)</t>
    </r>
  </si>
  <si>
    <t>Quantité minimum à commander</t>
  </si>
  <si>
    <t>PLANTES GRIMPANTES</t>
  </si>
  <si>
    <t>Total arbustes</t>
  </si>
  <si>
    <t>C.3 30/40</t>
  </si>
  <si>
    <t>VITEX agnus-castus Latifolia</t>
  </si>
  <si>
    <t>VIBURNUM plicatum 'Mariesii'</t>
  </si>
  <si>
    <t>SPIREE japonica Little Princess</t>
  </si>
  <si>
    <t>C.2</t>
  </si>
  <si>
    <t>SANTOLINE chamaecyparissus grise</t>
  </si>
  <si>
    <t>C.3 RC</t>
  </si>
  <si>
    <t>SALVIA uliginosa</t>
  </si>
  <si>
    <t>C.3</t>
  </si>
  <si>
    <t xml:space="preserve">SALVIA officinalis </t>
  </si>
  <si>
    <r>
      <t>ROSMARINUS 'Pointe du Raz'</t>
    </r>
    <r>
      <rPr>
        <sz val="11"/>
        <rFont val="Arial"/>
        <family val="2"/>
      </rPr>
      <t xml:space="preserve"> (Romarin rampant)</t>
    </r>
  </si>
  <si>
    <r>
      <t xml:space="preserve">ROSMARINUS officinalis </t>
    </r>
    <r>
      <rPr>
        <sz val="12"/>
        <rFont val="Arial"/>
        <family val="2"/>
      </rPr>
      <t>Corsican blue</t>
    </r>
  </si>
  <si>
    <r>
      <t>PRUNUS incisa 'Kojo No Mai'</t>
    </r>
    <r>
      <rPr>
        <sz val="11"/>
        <rFont val="Arial"/>
        <family val="2"/>
      </rPr>
      <t xml:space="preserve"> (bois tortueux, compact, superbe)</t>
    </r>
  </si>
  <si>
    <t>C.4</t>
  </si>
  <si>
    <t>PROSTANTHERA cuneata</t>
  </si>
  <si>
    <t xml:space="preserve">POTENTILLE fruticosa rose d'orleans </t>
  </si>
  <si>
    <t>PHYSOCARPUS opulifolius 'Diable d'Or'</t>
  </si>
  <si>
    <r>
      <t xml:space="preserve">PHLOMIS fruticosa </t>
    </r>
    <r>
      <rPr>
        <sz val="11"/>
        <rFont val="Arial"/>
        <family val="2"/>
      </rPr>
      <t>(Sauge de Jerusalem)</t>
    </r>
  </si>
  <si>
    <r>
      <t>PITTOSPORUM tenuifolium 'Elizabeth</t>
    </r>
    <r>
      <rPr>
        <sz val="11"/>
        <rFont val="Arial"/>
        <family val="2"/>
      </rPr>
      <t>' (feuillage panaché)</t>
    </r>
  </si>
  <si>
    <t>PHOTINIA fraseri 'Red Select'</t>
  </si>
  <si>
    <r>
      <t>PHORMIUM</t>
    </r>
    <r>
      <rPr>
        <sz val="12"/>
        <rFont val="Arial"/>
        <family val="2"/>
      </rPr>
      <t xml:space="preserve"> cookianum Yellow wave</t>
    </r>
  </si>
  <si>
    <t>C.4 40/60</t>
  </si>
  <si>
    <r>
      <t xml:space="preserve">PHILLYREA angustifolia </t>
    </r>
    <r>
      <rPr>
        <sz val="11"/>
        <rFont val="Arial"/>
        <family val="2"/>
      </rPr>
      <t>(idéal haie compacte, feuillage persistant)</t>
    </r>
  </si>
  <si>
    <r>
      <t xml:space="preserve">PEROVSKIA atriplicifolia </t>
    </r>
    <r>
      <rPr>
        <sz val="12"/>
        <rFont val="Arial"/>
        <family val="2"/>
      </rPr>
      <t>Blue spire</t>
    </r>
  </si>
  <si>
    <r>
      <t>NANDINA</t>
    </r>
    <r>
      <rPr>
        <sz val="11"/>
        <rFont val="Arial"/>
        <family val="2"/>
      </rPr>
      <t xml:space="preserve"> domestica 'Fire Power' (feuillage rougissant)</t>
    </r>
  </si>
  <si>
    <r>
      <t>NANDINA</t>
    </r>
    <r>
      <rPr>
        <sz val="11"/>
        <rFont val="Arial"/>
        <family val="2"/>
      </rPr>
      <t xml:space="preserve"> domestica 'Gulf stream' (feuillage rougissant découpé)</t>
    </r>
  </si>
  <si>
    <r>
      <t>LEPTOSPERMUM scoparium</t>
    </r>
    <r>
      <rPr>
        <sz val="11"/>
        <rFont val="Arial"/>
        <family val="2"/>
      </rPr>
      <t xml:space="preserve"> (fleur rouge, feuillage persistant)</t>
    </r>
  </si>
  <si>
    <t>LAVANDULA angustifolia Hidcote blue</t>
  </si>
  <si>
    <t>C.4 30/40</t>
  </si>
  <si>
    <r>
      <t xml:space="preserve">HYPERICUM patulum Hidcote </t>
    </r>
    <r>
      <rPr>
        <sz val="12"/>
        <rFont val="Arial"/>
        <family val="2"/>
      </rPr>
      <t>(jaune)</t>
    </r>
    <r>
      <rPr>
        <sz val="11"/>
        <rFont val="Arial"/>
        <family val="2"/>
      </rPr>
      <t xml:space="preserve"> (Millepertuis)</t>
    </r>
  </si>
  <si>
    <r>
      <t xml:space="preserve">HIBISCUS syriacus Woodbridge </t>
    </r>
    <r>
      <rPr>
        <sz val="12"/>
        <rFont val="Arial"/>
        <family val="2"/>
      </rPr>
      <t>(rouge simple)</t>
    </r>
  </si>
  <si>
    <t>HEBE x Green globe</t>
  </si>
  <si>
    <r>
      <t>HEBE x Lake</t>
    </r>
    <r>
      <rPr>
        <sz val="12"/>
        <rFont val="Arial"/>
        <family val="2"/>
      </rPr>
      <t xml:space="preserve"> (mauve) </t>
    </r>
  </si>
  <si>
    <r>
      <t xml:space="preserve">HALIMIOCISTUS sahucii </t>
    </r>
    <r>
      <rPr>
        <sz val="11"/>
        <rFont val="Arial"/>
        <family val="2"/>
      </rPr>
      <t>(feuillage persistant, floraison blanche)</t>
    </r>
  </si>
  <si>
    <r>
      <t>GRISELINIA littoralis</t>
    </r>
    <r>
      <rPr>
        <sz val="11"/>
        <rFont val="Arial"/>
        <family val="2"/>
      </rPr>
      <t xml:space="preserve"> (arbuste persistant pour haie)</t>
    </r>
  </si>
  <si>
    <r>
      <t xml:space="preserve">GREVILLEA rosmarinifolia Jeukensii </t>
    </r>
    <r>
      <rPr>
        <sz val="12"/>
        <rFont val="Arial"/>
        <family val="2"/>
      </rPr>
      <t xml:space="preserve">(rose) </t>
    </r>
  </si>
  <si>
    <t xml:space="preserve">FUCHSIA k Hatschbachii </t>
  </si>
  <si>
    <t>FATSIA japonica Variegata</t>
  </si>
  <si>
    <t>C.3 40/60</t>
  </si>
  <si>
    <t>EXOCHORDA racemosa</t>
  </si>
  <si>
    <r>
      <t>EVONYMUS fortunei Minimus</t>
    </r>
    <r>
      <rPr>
        <sz val="12"/>
        <rFont val="Arial"/>
        <family val="2"/>
      </rPr>
      <t xml:space="preserve"> (nain vert)</t>
    </r>
  </si>
  <si>
    <r>
      <t xml:space="preserve">ESCALLONIA x Iveyii </t>
    </r>
    <r>
      <rPr>
        <sz val="11"/>
        <rFont val="Arial"/>
        <family val="2"/>
      </rPr>
      <t xml:space="preserve"> (blanche)</t>
    </r>
  </si>
  <si>
    <r>
      <t>DIOSMA hirsuta 'Gold'</t>
    </r>
    <r>
      <rPr>
        <sz val="11"/>
        <rFont val="Arial"/>
        <family val="2"/>
      </rPr>
      <t xml:space="preserve"> (feuillage persistant, flo parfumée printemps) (fleurs blanches)</t>
    </r>
  </si>
  <si>
    <r>
      <t xml:space="preserve">DEUTZIA crenata Nikko </t>
    </r>
    <r>
      <rPr>
        <sz val="12"/>
        <rFont val="Arial"/>
        <family val="2"/>
      </rPr>
      <t>(blanc pur)</t>
    </r>
  </si>
  <si>
    <r>
      <t xml:space="preserve">CYTISUS x praecox Zeelandia </t>
    </r>
    <r>
      <rPr>
        <sz val="12"/>
        <rFont val="Arial"/>
        <family val="2"/>
      </rPr>
      <t xml:space="preserve">(rose lilas crème) </t>
    </r>
  </si>
  <si>
    <t>CONVOLVULUS mauritanicus</t>
  </si>
  <si>
    <r>
      <t xml:space="preserve">CONVOLVULUS cneorum </t>
    </r>
    <r>
      <rPr>
        <sz val="11"/>
        <rFont val="Arial"/>
        <family val="2"/>
      </rPr>
      <t>(feuillage gris, floraison blanche)</t>
    </r>
  </si>
  <si>
    <r>
      <t xml:space="preserve">COTINUS coggyria </t>
    </r>
    <r>
      <rPr>
        <sz val="11"/>
        <rFont val="Arial"/>
        <family val="2"/>
      </rPr>
      <t>(Royal purple)</t>
    </r>
  </si>
  <si>
    <t>C.4 60/80</t>
  </si>
  <si>
    <r>
      <t>CORNUS alba</t>
    </r>
    <r>
      <rPr>
        <sz val="11"/>
        <rFont val="Arial"/>
        <family val="2"/>
      </rPr>
      <t xml:space="preserve">  Kesselringii</t>
    </r>
  </si>
  <si>
    <t>CISTUS x purpureus</t>
  </si>
  <si>
    <t xml:space="preserve"> C.4 RC</t>
  </si>
  <si>
    <t>CHOISYA ternata Aztec gold</t>
  </si>
  <si>
    <t>C.3 20/30</t>
  </si>
  <si>
    <r>
      <t>CHOISYA</t>
    </r>
    <r>
      <rPr>
        <sz val="11"/>
        <rFont val="Arial"/>
        <family val="2"/>
      </rPr>
      <t xml:space="preserve"> </t>
    </r>
    <r>
      <rPr>
        <b/>
        <sz val="11"/>
        <color indexed="18"/>
        <rFont val="Arial"/>
        <family val="2"/>
      </rPr>
      <t xml:space="preserve">'Aztec pearl' </t>
    </r>
    <r>
      <rPr>
        <sz val="11"/>
        <rFont val="Arial"/>
        <family val="2"/>
      </rPr>
      <t>(feuillage découpé, floraison blanche)</t>
    </r>
  </si>
  <si>
    <t>C.4 RC Pot Rond Carré</t>
  </si>
  <si>
    <t>CALLISTEMON laevis</t>
  </si>
  <si>
    <t>pot deco C.10</t>
  </si>
  <si>
    <r>
      <t>BUXUS sempervirens</t>
    </r>
    <r>
      <rPr>
        <b/>
        <sz val="11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- boule diam 40 cm</t>
    </r>
  </si>
  <si>
    <r>
      <t>BUXUS sempervirens</t>
    </r>
    <r>
      <rPr>
        <b/>
        <sz val="11"/>
        <color indexed="18"/>
        <rFont val="Arial"/>
        <family val="2"/>
      </rPr>
      <t xml:space="preserve"> </t>
    </r>
    <r>
      <rPr>
        <sz val="11"/>
        <color indexed="18"/>
        <rFont val="Arial"/>
        <family val="2"/>
      </rPr>
      <t>- boule diam 30 cm</t>
    </r>
  </si>
  <si>
    <r>
      <t>BUXUS sempervirens</t>
    </r>
    <r>
      <rPr>
        <b/>
        <sz val="11"/>
        <color indexed="18"/>
        <rFont val="Arial"/>
        <family val="2"/>
      </rPr>
      <t/>
    </r>
  </si>
  <si>
    <t>BAMBOU MOYEN fargesia Angustissima</t>
  </si>
  <si>
    <r>
      <t xml:space="preserve">AUCUBA japonica 'Crotonaefolia' </t>
    </r>
    <r>
      <rPr>
        <sz val="12"/>
        <rFont val="Arial"/>
        <family val="2"/>
      </rPr>
      <t>(verte tâche jaune)</t>
    </r>
  </si>
  <si>
    <r>
      <t xml:space="preserve">ARBUTUS unedo </t>
    </r>
    <r>
      <rPr>
        <sz val="11"/>
        <rFont val="Arial"/>
        <family val="2"/>
      </rPr>
      <t>(arbousier)</t>
    </r>
  </si>
  <si>
    <t xml:space="preserve"> C.4 40/60</t>
  </si>
  <si>
    <r>
      <t>ACACIA dealbata De semis</t>
    </r>
    <r>
      <rPr>
        <sz val="12"/>
        <rFont val="Arial"/>
        <family val="2"/>
      </rPr>
      <t xml:space="preserve"> (fleurs jaunes)</t>
    </r>
  </si>
  <si>
    <r>
      <t xml:space="preserve">ACACIA dealbata Le Gaulois </t>
    </r>
    <r>
      <rPr>
        <sz val="12"/>
        <rFont val="Arial"/>
        <family val="2"/>
      </rPr>
      <t>(de bouture)</t>
    </r>
  </si>
  <si>
    <t>ABELIA grandiflora</t>
  </si>
  <si>
    <t xml:space="preserve"> (pas de livraison en dessous de 3 plants par variété sauf indication)</t>
  </si>
  <si>
    <t>ARBUSTES D'ORNEMENT</t>
  </si>
  <si>
    <t>Total arbres</t>
  </si>
  <si>
    <t>C15</t>
  </si>
  <si>
    <t>SYRINGA vulgaris Michel buchner</t>
  </si>
  <si>
    <t xml:space="preserve"> C15</t>
  </si>
  <si>
    <t>SYRINGA vulgaris Mme lemoine</t>
  </si>
  <si>
    <t>C5 40/60</t>
  </si>
  <si>
    <t xml:space="preserve">SYRINGA vulgaris Comtesse d'harcourt </t>
  </si>
  <si>
    <r>
      <t>SYRINGA vulgaris Amethyst</t>
    </r>
    <r>
      <rPr>
        <sz val="12"/>
        <rFont val="Arial"/>
        <family val="2"/>
      </rPr>
      <t xml:space="preserve"> (Mauve)</t>
    </r>
  </si>
  <si>
    <t>C10 120/150</t>
  </si>
  <si>
    <r>
      <t>PYRUS calleryana 'Chanticleer'</t>
    </r>
    <r>
      <rPr>
        <sz val="12"/>
        <color indexed="8"/>
        <rFont val="Arial"/>
        <family val="2"/>
      </rPr>
      <t xml:space="preserve"> (Poirier à fleurs)</t>
    </r>
  </si>
  <si>
    <t>C7.5 150/200</t>
  </si>
  <si>
    <r>
      <t>PRUNUS serrulata 'Kanzan'</t>
    </r>
    <r>
      <rPr>
        <sz val="12"/>
        <color indexed="8"/>
        <rFont val="Arial"/>
        <family val="2"/>
      </rPr>
      <t xml:space="preserve"> (Cerisier à fleurs)</t>
    </r>
  </si>
  <si>
    <r>
      <t xml:space="preserve">PINUS nigra Pierrick bregeon </t>
    </r>
    <r>
      <rPr>
        <sz val="12"/>
        <rFont val="Arial"/>
        <family val="2"/>
      </rPr>
      <t xml:space="preserve">(buissonant, vert) </t>
    </r>
  </si>
  <si>
    <t>C7,5 Tige 1m40</t>
  </si>
  <si>
    <t>PHOTINIA 'fraseri Red robin</t>
  </si>
  <si>
    <t xml:space="preserve">C7.5  </t>
  </si>
  <si>
    <r>
      <t>PARROTIA persica</t>
    </r>
    <r>
      <rPr>
        <sz val="12"/>
        <color indexed="8"/>
        <rFont val="Arial"/>
        <family val="2"/>
      </rPr>
      <t xml:space="preserve"> (port étalé, superbe)</t>
    </r>
  </si>
  <si>
    <t>C.15 150/200</t>
  </si>
  <si>
    <r>
      <t>MORUS kagayamae</t>
    </r>
    <r>
      <rPr>
        <sz val="12"/>
        <color indexed="8"/>
        <rFont val="Arial"/>
        <family val="2"/>
      </rPr>
      <t xml:space="preserve"> (Mûrier, variété stérile)</t>
    </r>
  </si>
  <si>
    <r>
      <t>MALUS 'Everest</t>
    </r>
    <r>
      <rPr>
        <sz val="12"/>
        <color indexed="8"/>
        <rFont val="Arial"/>
        <family val="2"/>
      </rPr>
      <t xml:space="preserve"> (Pommier à fleurs)</t>
    </r>
  </si>
  <si>
    <t>C7.5 120/150</t>
  </si>
  <si>
    <r>
      <t>LIQUIDAMBAR styraciflua</t>
    </r>
    <r>
      <rPr>
        <sz val="12"/>
        <color indexed="8"/>
        <rFont val="Arial"/>
        <family val="2"/>
      </rPr>
      <t xml:space="preserve"> (Copalme d'Amérique)</t>
    </r>
  </si>
  <si>
    <t>C7.5</t>
  </si>
  <si>
    <r>
      <t xml:space="preserve">HIBISCUS syriacus Hamabo </t>
    </r>
    <r>
      <rPr>
        <sz val="12"/>
        <rFont val="Arial"/>
        <family val="2"/>
      </rPr>
      <t>(rose coeur carmin)</t>
    </r>
  </si>
  <si>
    <t>C10 150/200</t>
  </si>
  <si>
    <r>
      <t>GLEDITSIA triacanthos</t>
    </r>
    <r>
      <rPr>
        <sz val="12"/>
        <color indexed="8"/>
        <rFont val="Arial"/>
        <family val="2"/>
      </rPr>
      <t xml:space="preserve"> Sunburst (Févier d'Amérique)</t>
    </r>
  </si>
  <si>
    <t>C7.5 100/120</t>
  </si>
  <si>
    <r>
      <t>GINGKO biloba</t>
    </r>
    <r>
      <rPr>
        <sz val="12"/>
        <color indexed="8"/>
        <rFont val="Arial"/>
        <family val="2"/>
      </rPr>
      <t xml:space="preserve"> (Arbre aux 40 écus)</t>
    </r>
  </si>
  <si>
    <t>C15 120/150</t>
  </si>
  <si>
    <r>
      <t>FAGUS sylvatica 'Pendula'</t>
    </r>
    <r>
      <rPr>
        <sz val="12"/>
        <color indexed="8"/>
        <rFont val="Arial"/>
        <family val="2"/>
      </rPr>
      <t xml:space="preserve"> (Hêtre, port pleureur)</t>
    </r>
  </si>
  <si>
    <r>
      <t>CERCIS siliquastrum</t>
    </r>
    <r>
      <rPr>
        <sz val="12"/>
        <color indexed="8"/>
        <rFont val="Arial"/>
        <family val="2"/>
      </rPr>
      <t xml:space="preserve"> (Arbre de Judée)</t>
    </r>
  </si>
  <si>
    <t>CARPINUS betulus</t>
  </si>
  <si>
    <r>
      <t>BETULA verrucosa</t>
    </r>
    <r>
      <rPr>
        <sz val="12"/>
        <color indexed="8"/>
        <rFont val="Arial"/>
        <family val="2"/>
      </rPr>
      <t xml:space="preserve"> </t>
    </r>
    <r>
      <rPr>
        <sz val="12"/>
        <rFont val="Arial"/>
        <family val="2"/>
      </rPr>
      <t>(Bouleau blanc)</t>
    </r>
  </si>
  <si>
    <t>C10 90/120</t>
  </si>
  <si>
    <t>AMELANCHIER Canadensis</t>
  </si>
  <si>
    <r>
      <t>ALBIZIA julibrissin 'Ombrella'</t>
    </r>
    <r>
      <rPr>
        <sz val="12"/>
        <color indexed="8"/>
        <rFont val="Arial"/>
        <family val="2"/>
      </rPr>
      <t xml:space="preserve"> Arbre à soie (fleur rose foncé)</t>
    </r>
  </si>
  <si>
    <t>C15 125/150</t>
  </si>
  <si>
    <r>
      <t>AESCULUS hippocastanum</t>
    </r>
    <r>
      <rPr>
        <sz val="12"/>
        <color indexed="8"/>
        <rFont val="Arial"/>
        <family val="2"/>
      </rPr>
      <t xml:space="preserve"> (Marronnier)</t>
    </r>
  </si>
  <si>
    <r>
      <t xml:space="preserve">ACER pseudoplatanoides </t>
    </r>
    <r>
      <rPr>
        <sz val="10"/>
        <rFont val="Arial"/>
        <family val="2"/>
      </rPr>
      <t>(Regal petticoat)</t>
    </r>
  </si>
  <si>
    <r>
      <t xml:space="preserve">ACER platanoides </t>
    </r>
    <r>
      <rPr>
        <sz val="10"/>
        <rFont val="Arial"/>
        <family val="2"/>
      </rPr>
      <t>(Erable plane)</t>
    </r>
  </si>
  <si>
    <t xml:space="preserve">ACER negundo 'Flamingo' </t>
  </si>
  <si>
    <r>
      <t>ACER campestre 'Carnival'</t>
    </r>
    <r>
      <rPr>
        <b/>
        <sz val="12"/>
        <color indexed="17"/>
        <rFont val="Arial"/>
        <family val="2"/>
      </rPr>
      <t xml:space="preserve"> </t>
    </r>
    <r>
      <rPr>
        <sz val="10"/>
        <rFont val="Arial"/>
        <family val="2"/>
      </rPr>
      <t>(Erable champêtre)</t>
    </r>
  </si>
  <si>
    <t>ARBRES</t>
  </si>
  <si>
    <t>Total vivaces</t>
  </si>
  <si>
    <t>WATSONIA</t>
  </si>
  <si>
    <t xml:space="preserve">WALDSTEINIA ternata </t>
  </si>
  <si>
    <t>VERBENA bonariensis</t>
  </si>
  <si>
    <t>C.2 RC Pot Rond Carré</t>
  </si>
  <si>
    <t>TULBAGHIA violacea</t>
  </si>
  <si>
    <t>TRADESCANTIA x andersoniana Carmen glow</t>
  </si>
  <si>
    <t>THYMUS vulgaris</t>
  </si>
  <si>
    <t xml:space="preserve"> C.2 RC Pot Rond Carré</t>
  </si>
  <si>
    <t>THYMUS x Citriodorus</t>
  </si>
  <si>
    <t>C.4 RC</t>
  </si>
  <si>
    <t>SISYRINCHIUM striatum</t>
  </si>
  <si>
    <t>C.2 RC</t>
  </si>
  <si>
    <t>SEDUM acre</t>
  </si>
  <si>
    <t xml:space="preserve">SCHIZOSTYLIS coccinea Alba </t>
  </si>
  <si>
    <t xml:space="preserve"> C.2</t>
  </si>
  <si>
    <t>RUDBECKIA fulgida Sul goldsturm</t>
  </si>
  <si>
    <t xml:space="preserve"> C.2 RC</t>
  </si>
  <si>
    <t>PHLOX subulata Candy stripes</t>
  </si>
  <si>
    <t>PENSTEMON x Garnet</t>
  </si>
  <si>
    <t>OENOTHERA speciosa Siskiyou pink</t>
  </si>
  <si>
    <t xml:space="preserve">MENTHA requienii </t>
  </si>
  <si>
    <t>LYSIMACHIA ciliata Firecraker</t>
  </si>
  <si>
    <t>LIATRIS spicata Kobold</t>
  </si>
  <si>
    <t xml:space="preserve"> C.3</t>
  </si>
  <si>
    <t>LIBERTIA grandiflora</t>
  </si>
  <si>
    <t xml:space="preserve">LAMIUM maculatum White nancy </t>
  </si>
  <si>
    <t xml:space="preserve">KNIPHOFIA uvaria Grandiflora mix </t>
  </si>
  <si>
    <t xml:space="preserve">HOSTA fortunei Albomarginata </t>
  </si>
  <si>
    <r>
      <t xml:space="preserve">HEUCHERA micrantha Palace purple </t>
    </r>
    <r>
      <rPr>
        <sz val="12"/>
        <rFont val="Arial"/>
        <family val="2"/>
      </rPr>
      <t>(blanc rose)</t>
    </r>
  </si>
  <si>
    <r>
      <t xml:space="preserve">HEMEROCALLIS x Crimson pirate </t>
    </r>
    <r>
      <rPr>
        <sz val="12"/>
        <rFont val="Arial"/>
        <family val="2"/>
      </rPr>
      <t xml:space="preserve">(rouge brun) </t>
    </r>
  </si>
  <si>
    <r>
      <t>HELIANTHEMUM x Cerise queen</t>
    </r>
    <r>
      <rPr>
        <sz val="12"/>
        <rFont val="Arial"/>
        <family val="2"/>
      </rPr>
      <t xml:space="preserve"> (rouge clair) </t>
    </r>
  </si>
  <si>
    <t xml:space="preserve">GYPSOPHILA repens </t>
  </si>
  <si>
    <t>Variété cantabrigiense Biokovo (blanc veiné rose)</t>
  </si>
  <si>
    <t xml:space="preserve">Variété endressii </t>
  </si>
  <si>
    <r>
      <t>GERANIUM vivace</t>
    </r>
    <r>
      <rPr>
        <sz val="11"/>
        <rFont val="Arial"/>
        <family val="2"/>
      </rPr>
      <t xml:space="preserve"> (couvre-sol 25-35cm haut) :</t>
    </r>
  </si>
  <si>
    <t>GAURA lindheiméri</t>
  </si>
  <si>
    <t>ERIGERON karvinskianus Blutenmeer</t>
  </si>
  <si>
    <r>
      <t>CROCOSMIA masoniorum Lucifer</t>
    </r>
    <r>
      <rPr>
        <sz val="12"/>
        <rFont val="Arial"/>
        <family val="2"/>
      </rPr>
      <t xml:space="preserve"> (rouge feu)</t>
    </r>
  </si>
  <si>
    <t>COTULA hispida</t>
  </si>
  <si>
    <r>
      <t>COREOPSIS verticillata Zagreb</t>
    </r>
    <r>
      <rPr>
        <sz val="12"/>
        <rFont val="Arial"/>
        <family val="2"/>
      </rPr>
      <t xml:space="preserve"> (jaune) </t>
    </r>
  </si>
  <si>
    <t>CAMPANULA muralis</t>
  </si>
  <si>
    <t>BERGENIA cordifolia</t>
  </si>
  <si>
    <t xml:space="preserve">AUBRIETA x Royal blue </t>
  </si>
  <si>
    <r>
      <t xml:space="preserve">ASTILBE chinensis Pumila </t>
    </r>
    <r>
      <rPr>
        <sz val="12"/>
        <rFont val="Arial"/>
        <family val="2"/>
      </rPr>
      <t>(fleur rose)</t>
    </r>
  </si>
  <si>
    <r>
      <t xml:space="preserve">ARMERIA maritima Armada </t>
    </r>
    <r>
      <rPr>
        <sz val="12"/>
        <rFont val="Arial"/>
        <family val="2"/>
      </rPr>
      <t xml:space="preserve">rose </t>
    </r>
  </si>
  <si>
    <r>
      <t>ANEMONE hybride Whirlwind</t>
    </r>
    <r>
      <rPr>
        <sz val="12"/>
        <rFont val="Arial"/>
        <family val="2"/>
      </rPr>
      <t xml:space="preserve"> (blanc teinté de rose)</t>
    </r>
  </si>
  <si>
    <r>
      <t xml:space="preserve">ANEMONE japonica 'Reine Charlotte' </t>
    </r>
    <r>
      <rPr>
        <sz val="12"/>
        <rFont val="Arial"/>
        <family val="2"/>
      </rPr>
      <t>(rose ombré pourpre)</t>
    </r>
  </si>
  <si>
    <t xml:space="preserve">ALCHEMILLA mollis </t>
  </si>
  <si>
    <t xml:space="preserve"> C.4 RC Pot Rond Carré</t>
  </si>
  <si>
    <r>
      <t xml:space="preserve">AGAPANTHE collection Twister </t>
    </r>
    <r>
      <rPr>
        <sz val="12"/>
        <rFont val="Arial"/>
        <family val="2"/>
      </rPr>
      <t>(blanc et bleu marine)</t>
    </r>
  </si>
  <si>
    <r>
      <t>AGAPANTHE africanus</t>
    </r>
    <r>
      <rPr>
        <sz val="12"/>
        <rFont val="Arial"/>
        <family val="2"/>
      </rPr>
      <t xml:space="preserve"> (bleue)</t>
    </r>
  </si>
  <si>
    <r>
      <t xml:space="preserve">AGAPANTHE africanus </t>
    </r>
    <r>
      <rPr>
        <sz val="12"/>
        <rFont val="Arial"/>
        <family val="2"/>
      </rPr>
      <t xml:space="preserve">(blanche) </t>
    </r>
  </si>
  <si>
    <r>
      <t xml:space="preserve">ACHILLEA millefolium 'Cerise queen'  </t>
    </r>
    <r>
      <rPr>
        <sz val="12"/>
        <rFont val="Arial"/>
        <family val="2"/>
      </rPr>
      <t>(rose pourpré)</t>
    </r>
  </si>
  <si>
    <t xml:space="preserve"> (pas de livraison en dessous de 3 plants par variété)</t>
  </si>
  <si>
    <t>VIVACES</t>
  </si>
  <si>
    <t>Total graminées</t>
  </si>
  <si>
    <t>STIPA tenuissima Pony tails</t>
  </si>
  <si>
    <t>PENNISETUM orientale Rose</t>
  </si>
  <si>
    <t xml:space="preserve">PENNISETUM alopecuroides Compressum </t>
  </si>
  <si>
    <t>MISCANTHUS sinensis Gracillimus</t>
  </si>
  <si>
    <t>IMPERATA cylindrica Red baron</t>
  </si>
  <si>
    <t>FESTUCA glauca</t>
  </si>
  <si>
    <t xml:space="preserve">CAREX morrowii Ice dance </t>
  </si>
  <si>
    <t>CAREX testacea</t>
  </si>
  <si>
    <t>C.2 RC 
Pot Rond Carré</t>
  </si>
  <si>
    <t>CAREX hachijoensis Evergold</t>
  </si>
  <si>
    <t>Carex buchananii (feuillage bronze)</t>
  </si>
  <si>
    <t>CAREX comans Frosted curls</t>
  </si>
  <si>
    <t>ACORUS GRAMINEUS Variegateus (feuillage panaché)</t>
  </si>
  <si>
    <r>
      <t xml:space="preserve">ACORUS GRAMINEUS Ogon </t>
    </r>
    <r>
      <rPr>
        <sz val="11"/>
        <color indexed="18"/>
        <rFont val="Arial"/>
        <family val="2"/>
      </rPr>
      <t>(feuillage panaché de doré)</t>
    </r>
  </si>
  <si>
    <t>GRAMINEES</t>
  </si>
  <si>
    <t>Total plantes de terre de bruyère</t>
  </si>
  <si>
    <t xml:space="preserve">SKIMMIA japonica Rubella </t>
  </si>
  <si>
    <t>RHODO pontique</t>
  </si>
  <si>
    <t>Nain de rocaille Baden baden (rouge)</t>
  </si>
  <si>
    <r>
      <t>Yakushimanum rose vif</t>
    </r>
    <r>
      <rPr>
        <sz val="12"/>
        <color indexed="17"/>
        <rFont val="Arial"/>
        <family val="2"/>
      </rPr>
      <t xml:space="preserve"> </t>
    </r>
    <r>
      <rPr>
        <sz val="12"/>
        <rFont val="Arial"/>
        <family val="2"/>
      </rPr>
      <t>type 'Dreamland' (rose vif)</t>
    </r>
  </si>
  <si>
    <t>hybride rouge type 'Halfdan lem' (rouge)</t>
  </si>
  <si>
    <t>hybride rose vif type 'Germania' (rose soutenu)</t>
  </si>
  <si>
    <t>hybride blanc type 'Horizon monarch' (jaune pâle)</t>
  </si>
  <si>
    <t>RHODODENDRON</t>
  </si>
  <si>
    <t xml:space="preserve">PIERIS japonica Passion </t>
  </si>
  <si>
    <r>
      <t xml:space="preserve">PERNETTYA </t>
    </r>
    <r>
      <rPr>
        <sz val="12"/>
        <rFont val="Arial"/>
        <family val="2"/>
      </rPr>
      <t xml:space="preserve">mucronata Crimsoniana (fruits rouges ) </t>
    </r>
  </si>
  <si>
    <t>C.7,5 60/90</t>
  </si>
  <si>
    <r>
      <t>MAGNOLIA caduc 'Leonard Messel'</t>
    </r>
    <r>
      <rPr>
        <sz val="12"/>
        <rFont val="Arial"/>
        <family val="2"/>
      </rPr>
      <t xml:space="preserve"> (rose lila)</t>
    </r>
  </si>
  <si>
    <r>
      <t>MAGNOLIA caduc stellata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(blanc-étoilé)</t>
    </r>
  </si>
  <si>
    <r>
      <t>HYDRANGEA quercifolia</t>
    </r>
    <r>
      <rPr>
        <sz val="12"/>
        <rFont val="Arial"/>
        <family val="2"/>
      </rPr>
      <t xml:space="preserve"> (Hortensia à feuille de chêne)</t>
    </r>
  </si>
  <si>
    <r>
      <t xml:space="preserve">HYDRANGEA paniculata </t>
    </r>
    <r>
      <rPr>
        <sz val="12"/>
        <color rgb="FF002060"/>
        <rFont val="Arial"/>
        <family val="2"/>
      </rPr>
      <t xml:space="preserve">'vanille fraise' </t>
    </r>
    <r>
      <rPr>
        <sz val="12"/>
        <rFont val="Arial"/>
        <family val="2"/>
      </rPr>
      <t>(blanc et rose)</t>
    </r>
    <r>
      <rPr>
        <sz val="12"/>
        <color rgb="FF002060"/>
        <rFont val="Arial"/>
        <family val="2"/>
      </rPr>
      <t xml:space="preserve"> </t>
    </r>
    <r>
      <rPr>
        <sz val="12"/>
        <rFont val="Arial"/>
        <family val="2"/>
      </rPr>
      <t>floraison fin d'été</t>
    </r>
  </si>
  <si>
    <r>
      <t>HYDRANGEA arborescens</t>
    </r>
    <r>
      <rPr>
        <sz val="12"/>
        <color indexed="17"/>
        <rFont val="Arial"/>
        <family val="2"/>
      </rPr>
      <t xml:space="preserve"> </t>
    </r>
    <r>
      <rPr>
        <sz val="12"/>
        <color indexed="18"/>
        <rFont val="Arial"/>
        <family val="2"/>
      </rPr>
      <t xml:space="preserve">'Annabelle'  </t>
    </r>
    <r>
      <rPr>
        <sz val="12"/>
        <rFont val="Arial"/>
        <family val="2"/>
      </rPr>
      <t>(fleurs blanches)</t>
    </r>
  </si>
  <si>
    <r>
      <t>HYDRANGEA serrata</t>
    </r>
    <r>
      <rPr>
        <sz val="12"/>
        <rFont val="Arial"/>
        <family val="2"/>
      </rPr>
      <t xml:space="preserve"> Blue deckle (bleu clair)</t>
    </r>
  </si>
  <si>
    <t>boule blanche type 'Anda (bleu)'</t>
  </si>
  <si>
    <t>boule rouge type 'Wudu'</t>
  </si>
  <si>
    <t>boule rose type  'Red baron (rouge)'</t>
  </si>
  <si>
    <t>boule bleue type 'Rosita (rose)</t>
  </si>
  <si>
    <t>HYDRANGEA macrophylla :</t>
  </si>
  <si>
    <t>C.7,5 60/80</t>
  </si>
  <si>
    <r>
      <t>HAMAMELIS</t>
    </r>
    <r>
      <rPr>
        <sz val="12"/>
        <rFont val="Arial"/>
        <family val="2"/>
      </rPr>
      <t xml:space="preserve"> mollis Pallida (jaune)</t>
    </r>
  </si>
  <si>
    <r>
      <t xml:space="preserve">ERICA arborea </t>
    </r>
    <r>
      <rPr>
        <sz val="12"/>
        <rFont val="Arial"/>
        <family val="2"/>
      </rPr>
      <t>Pink joy (blanche)</t>
    </r>
  </si>
  <si>
    <t>C.1</t>
  </si>
  <si>
    <t>variété blanche</t>
  </si>
  <si>
    <t>variété rouge</t>
  </si>
  <si>
    <t>ERICA darleyensis</t>
  </si>
  <si>
    <r>
      <t>DAPHNE</t>
    </r>
    <r>
      <rPr>
        <sz val="12"/>
        <rFont val="Arial"/>
        <family val="2"/>
      </rPr>
      <t xml:space="preserve"> odora Aureomarginata (blanc et rose)</t>
    </r>
  </si>
  <si>
    <t>C 4 30/40</t>
  </si>
  <si>
    <r>
      <t>CAMELLIA Sasanqua</t>
    </r>
    <r>
      <rPr>
        <sz val="12"/>
        <rFont val="Arial"/>
        <family val="2"/>
      </rPr>
      <t xml:space="preserve"> </t>
    </r>
    <r>
      <rPr>
        <sz val="11"/>
        <rFont val="Arial"/>
        <family val="2"/>
      </rPr>
      <t>(Rose foncé, 4 ans d'âge)</t>
    </r>
  </si>
  <si>
    <r>
      <t>CAMELLIA Sasanqua</t>
    </r>
    <r>
      <rPr>
        <b/>
        <sz val="12"/>
        <color indexed="17"/>
        <rFont val="Arial"/>
        <family val="2"/>
      </rPr>
      <t xml:space="preserve"> </t>
    </r>
    <r>
      <rPr>
        <sz val="11"/>
        <rFont val="Arial"/>
        <family val="2"/>
      </rPr>
      <t>( Rouge, 4 ans d'âge)</t>
    </r>
  </si>
  <si>
    <t>fleur simple Dalhonega (blanc jaunâtre)</t>
  </si>
  <si>
    <t>fleur simple rose</t>
  </si>
  <si>
    <t>fleur simple rouge</t>
  </si>
  <si>
    <t>fleur double rose</t>
  </si>
  <si>
    <t>fleur double rouge</t>
  </si>
  <si>
    <r>
      <t xml:space="preserve">CAMELLIA japonica </t>
    </r>
    <r>
      <rPr>
        <sz val="12"/>
        <color indexed="18"/>
        <rFont val="Arial"/>
        <family val="2"/>
      </rPr>
      <t>(4 ans d'âge)</t>
    </r>
    <r>
      <rPr>
        <b/>
        <sz val="12"/>
        <color indexed="18"/>
        <rFont val="Arial"/>
        <family val="2"/>
      </rPr>
      <t xml:space="preserve"> </t>
    </r>
  </si>
  <si>
    <t xml:space="preserve">C.2 20/25 </t>
  </si>
  <si>
    <t>variété rose</t>
  </si>
  <si>
    <t xml:space="preserve">ERICA cinerea (Bruyère d'été) </t>
  </si>
  <si>
    <t>C 4</t>
  </si>
  <si>
    <t>variété Jolie madame (rose parfumée)</t>
  </si>
  <si>
    <t xml:space="preserve">variété Gibraltar (orange) </t>
  </si>
  <si>
    <t xml:space="preserve">AZALEA mollis  (Azalée caduque) </t>
  </si>
  <si>
    <t>C.3 25/30</t>
  </si>
  <si>
    <t xml:space="preserve">variété Gilbert mullier (rose) </t>
  </si>
  <si>
    <t xml:space="preserve">variété Dorothy haiden (blanc) </t>
  </si>
  <si>
    <t xml:space="preserve">AZALEA japonica (Azalée japonaise) </t>
  </si>
  <si>
    <t>C 5</t>
  </si>
  <si>
    <t>ACER palm. greffe Bloodgood</t>
  </si>
  <si>
    <t>C 3</t>
  </si>
  <si>
    <t xml:space="preserve">ACER palm. greffe Diss crimson princess rouge </t>
  </si>
  <si>
    <t xml:space="preserve">ACER palm. greffe Diss viridis vert </t>
  </si>
  <si>
    <t xml:space="preserve">ACER palmatum </t>
  </si>
  <si>
    <t>PLANTES DE TERRE DE BRUYERE</t>
  </si>
  <si>
    <t>@</t>
  </si>
  <si>
    <t xml:space="preserve">             Email :</t>
  </si>
  <si>
    <t>____  ____  ____  ____  ____</t>
  </si>
  <si>
    <t>Téléphone / portable :</t>
  </si>
  <si>
    <t>Adresse complète :</t>
  </si>
  <si>
    <t>Exploitation :</t>
  </si>
  <si>
    <t>Nom-Prénom :</t>
  </si>
  <si>
    <t>Bon de commande de plants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</si>
</sst>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_-* #,##0.00\ [$€-40C]_-;\-* #,##0.00\ [$€-40C]_-;_-* &quot;-&quot;??\ [$€-40C]_-;_-@_-"/>
    <numFmt numFmtId="166" formatCode="0#&quot; &quot;##&quot; &quot;##&quot; &quot;##&quot; &quot;##"/>
  </numFmts>
  <fonts count="7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6"/>
      <color indexed="9"/>
      <name val="Wingdings"/>
      <charset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u/>
      <sz val="10"/>
      <color indexed="1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color rgb="FF002060"/>
      <name val="Arial"/>
      <family val="2"/>
    </font>
    <font>
      <sz val="11"/>
      <color rgb="FF002060"/>
      <name val="Arial"/>
      <family val="2"/>
    </font>
    <font>
      <sz val="10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i/>
      <sz val="10"/>
      <name val="Arial"/>
      <family val="2"/>
    </font>
    <font>
      <i/>
      <sz val="12"/>
      <color rgb="FF00206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u/>
      <sz val="10"/>
      <color indexed="12"/>
      <name val="Arial"/>
      <family val="2"/>
    </font>
    <font>
      <u/>
      <sz val="13"/>
      <name val="Arial"/>
      <family val="2"/>
    </font>
    <font>
      <b/>
      <u/>
      <sz val="15"/>
      <color rgb="FF0070C0"/>
      <name val="Arial"/>
      <family val="2"/>
    </font>
    <font>
      <sz val="15"/>
      <name val="Arial"/>
      <family val="2"/>
    </font>
    <font>
      <sz val="15"/>
      <name val="Wingdings"/>
      <charset val="2"/>
    </font>
    <font>
      <sz val="16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10"/>
      <color rgb="FF002060"/>
      <name val="Arial"/>
      <family val="2"/>
    </font>
    <font>
      <b/>
      <sz val="9"/>
      <color indexed="9"/>
      <name val="Arial"/>
      <family val="2"/>
    </font>
    <font>
      <b/>
      <sz val="10"/>
      <color indexed="40"/>
      <name val="Arial"/>
      <family val="2"/>
    </font>
    <font>
      <b/>
      <sz val="8"/>
      <color indexed="62"/>
      <name val="Arial"/>
      <family val="2"/>
    </font>
    <font>
      <b/>
      <sz val="8"/>
      <color indexed="9"/>
      <name val="Helvetica"/>
      <family val="2"/>
    </font>
    <font>
      <sz val="10"/>
      <color indexed="8"/>
      <name val="Arial"/>
      <family val="2"/>
    </font>
    <font>
      <b/>
      <sz val="14"/>
      <color indexed="9"/>
      <name val="Verdana"/>
      <family val="2"/>
    </font>
    <font>
      <b/>
      <sz val="22"/>
      <color indexed="9"/>
      <name val="Arial"/>
      <family val="2"/>
    </font>
    <font>
      <b/>
      <sz val="14"/>
      <color indexed="62"/>
      <name val="Verdana"/>
      <family val="2"/>
    </font>
    <font>
      <i/>
      <sz val="12"/>
      <name val="Arial"/>
      <family val="2"/>
    </font>
    <font>
      <b/>
      <sz val="8"/>
      <color indexed="10"/>
      <name val="Arial"/>
      <family val="2"/>
    </font>
    <font>
      <b/>
      <sz val="12"/>
      <color indexed="9"/>
      <name val="Arial"/>
      <family val="2"/>
    </font>
    <font>
      <b/>
      <sz val="13"/>
      <color indexed="9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i/>
      <sz val="11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indexed="53"/>
      <name val="Wingdings"/>
      <charset val="2"/>
    </font>
    <font>
      <b/>
      <sz val="12"/>
      <color indexed="14"/>
      <name val="Wingdings"/>
      <charset val="2"/>
    </font>
    <font>
      <b/>
      <sz val="11"/>
      <color indexed="9"/>
      <name val="Arial"/>
      <family val="2"/>
    </font>
    <font>
      <b/>
      <sz val="30"/>
      <color indexed="40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8"/>
      <color indexed="62"/>
      <name val="Times New Roman"/>
      <family val="1"/>
    </font>
    <font>
      <sz val="12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2"/>
      <name val="Arial"/>
      <family val="2"/>
    </font>
    <font>
      <b/>
      <sz val="12"/>
      <color indexed="53"/>
      <name val="Wingdings 3"/>
      <family val="1"/>
      <charset val="2"/>
    </font>
    <font>
      <sz val="12"/>
      <color indexed="17"/>
      <name val="Arial"/>
      <family val="2"/>
    </font>
    <font>
      <sz val="12"/>
      <color rgb="FFFF0000"/>
      <name val="Arial"/>
      <family val="2"/>
    </font>
    <font>
      <b/>
      <sz val="8"/>
      <color indexed="9"/>
      <name val="Arial"/>
      <family val="2"/>
    </font>
    <font>
      <b/>
      <sz val="8"/>
      <color indexed="17"/>
      <name val="Arial"/>
      <family val="2"/>
    </font>
    <font>
      <b/>
      <sz val="14"/>
      <color indexed="62"/>
      <name val="Arial"/>
      <family val="2"/>
    </font>
    <font>
      <sz val="12"/>
      <color indexed="12"/>
      <name val="Arial"/>
      <family val="2"/>
    </font>
    <font>
      <b/>
      <sz val="13"/>
      <color indexed="62"/>
      <name val="Arial"/>
      <family val="2"/>
    </font>
    <font>
      <b/>
      <sz val="28"/>
      <color indexed="62"/>
      <name val="Arial"/>
      <family val="2"/>
    </font>
    <font>
      <b/>
      <sz val="14"/>
      <name val="Arial"/>
      <family val="2"/>
    </font>
    <font>
      <sz val="14"/>
      <color indexed="62"/>
      <name val="Arial"/>
      <family val="2"/>
    </font>
    <font>
      <b/>
      <sz val="35"/>
      <color indexed="9"/>
      <name val="Arial"/>
      <family val="2"/>
    </font>
    <font>
      <b/>
      <sz val="35"/>
      <color indexed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62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62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medium">
        <color indexed="62"/>
      </bottom>
      <diagonal/>
    </border>
    <border>
      <left style="medium">
        <color indexed="62"/>
      </left>
      <right/>
      <top style="thin">
        <color indexed="49"/>
      </top>
      <bottom style="medium">
        <color indexed="62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62"/>
      </left>
      <right/>
      <top style="thin">
        <color indexed="49"/>
      </top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 style="thin">
        <color indexed="49"/>
      </bottom>
      <diagonal/>
    </border>
    <border>
      <left style="medium">
        <color indexed="62"/>
      </left>
      <right style="thin">
        <color indexed="49"/>
      </right>
      <top/>
      <bottom/>
      <diagonal/>
    </border>
    <border>
      <left style="medium">
        <color indexed="62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medium">
        <color indexed="62"/>
      </right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medium">
        <color indexed="62"/>
      </top>
      <bottom style="thin">
        <color indexed="49"/>
      </bottom>
      <diagonal/>
    </border>
    <border>
      <left style="medium">
        <color indexed="62"/>
      </left>
      <right style="thin">
        <color indexed="49"/>
      </right>
      <top style="medium">
        <color indexed="62"/>
      </top>
      <bottom/>
      <diagonal/>
    </border>
    <border>
      <left style="medium">
        <color indexed="9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9"/>
      </right>
      <top style="medium">
        <color indexed="1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medium">
        <color indexed="18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18"/>
      </bottom>
      <diagonal/>
    </border>
    <border>
      <left/>
      <right style="thin">
        <color indexed="40"/>
      </right>
      <top style="thin">
        <color indexed="40"/>
      </top>
      <bottom style="medium">
        <color indexed="18"/>
      </bottom>
      <diagonal/>
    </border>
    <border>
      <left style="medium">
        <color indexed="18"/>
      </left>
      <right/>
      <top style="thin">
        <color indexed="40"/>
      </top>
      <bottom style="medium">
        <color indexed="18"/>
      </bottom>
      <diagonal/>
    </border>
    <border>
      <left style="thin">
        <color indexed="40"/>
      </left>
      <right style="medium">
        <color indexed="18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/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medium">
        <color indexed="18"/>
      </left>
      <right/>
      <top style="thin">
        <color indexed="40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/>
      <bottom style="thin">
        <color indexed="49"/>
      </bottom>
      <diagonal/>
    </border>
    <border>
      <left style="thin">
        <color indexed="40"/>
      </left>
      <right style="medium">
        <color indexed="18"/>
      </right>
      <top style="medium">
        <color indexed="18"/>
      </top>
      <bottom style="thin">
        <color indexed="40"/>
      </bottom>
      <diagonal/>
    </border>
    <border>
      <left style="thin">
        <color indexed="40"/>
      </left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/>
      <right style="thin">
        <color indexed="40"/>
      </right>
      <top style="medium">
        <color indexed="18"/>
      </top>
      <bottom style="thin">
        <color indexed="40"/>
      </bottom>
      <diagonal/>
    </border>
    <border>
      <left style="medium">
        <color indexed="18"/>
      </left>
      <right/>
      <top style="medium">
        <color indexed="18"/>
      </top>
      <bottom style="thin">
        <color indexed="40"/>
      </bottom>
      <diagonal/>
    </border>
    <border>
      <left style="thin">
        <color indexed="49"/>
      </left>
      <right style="medium">
        <color indexed="18"/>
      </right>
      <top style="thin">
        <color indexed="49"/>
      </top>
      <bottom style="medium">
        <color indexed="18"/>
      </bottom>
      <diagonal/>
    </border>
    <border>
      <left/>
      <right style="thin">
        <color indexed="49"/>
      </right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medium">
        <color indexed="18"/>
      </bottom>
      <diagonal/>
    </border>
    <border>
      <left style="medium">
        <color indexed="18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18"/>
      </right>
      <top/>
      <bottom style="thin">
        <color indexed="49"/>
      </bottom>
      <diagonal/>
    </border>
    <border>
      <left style="thin">
        <color indexed="49"/>
      </left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18"/>
      </left>
      <right/>
      <top style="medium">
        <color indexed="18"/>
      </top>
      <bottom style="thin">
        <color indexed="49"/>
      </bottom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49"/>
      </top>
      <bottom style="thin">
        <color indexed="18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18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49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49"/>
      </right>
      <top style="thin">
        <color indexed="49"/>
      </top>
      <bottom style="thin">
        <color indexed="18"/>
      </bottom>
      <diagonal/>
    </border>
    <border>
      <left style="thin">
        <color indexed="18"/>
      </left>
      <right/>
      <top style="thin">
        <color indexed="49"/>
      </top>
      <bottom style="thin">
        <color indexed="18"/>
      </bottom>
      <diagonal/>
    </border>
    <border>
      <left/>
      <right style="thin">
        <color indexed="18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18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18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18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49"/>
      </left>
      <right/>
      <top style="thin">
        <color indexed="18"/>
      </top>
      <bottom style="thin">
        <color indexed="49"/>
      </bottom>
      <diagonal/>
    </border>
    <border>
      <left/>
      <right style="thin">
        <color indexed="49"/>
      </right>
      <top style="thin">
        <color indexed="18"/>
      </top>
      <bottom style="thin">
        <color indexed="49"/>
      </bottom>
      <diagonal/>
    </border>
    <border>
      <left style="thin">
        <color indexed="18"/>
      </left>
      <right/>
      <top style="thin">
        <color indexed="18"/>
      </top>
      <bottom style="thin">
        <color indexed="49"/>
      </bottom>
      <diagonal/>
    </border>
    <border>
      <left/>
      <right style="medium">
        <color indexed="49"/>
      </right>
      <top style="medium">
        <color indexed="18"/>
      </top>
      <bottom style="thin">
        <color indexed="18"/>
      </bottom>
      <diagonal/>
    </border>
    <border>
      <left style="medium">
        <color indexed="49"/>
      </left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18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medium">
        <color indexed="18"/>
      </right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medium">
        <color indexed="18"/>
      </left>
      <right style="thin">
        <color indexed="49"/>
      </right>
      <top style="medium">
        <color indexed="18"/>
      </top>
      <bottom style="thin">
        <color indexed="4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49"/>
      </left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 style="thin">
        <color indexed="49"/>
      </right>
      <top/>
      <bottom/>
      <diagonal/>
    </border>
    <border>
      <left/>
      <right style="medium">
        <color indexed="18"/>
      </right>
      <top style="medium">
        <color indexed="18"/>
      </top>
      <bottom style="thin">
        <color indexed="49"/>
      </bottom>
      <diagonal/>
    </border>
    <border>
      <left/>
      <right/>
      <top style="medium">
        <color indexed="18"/>
      </top>
      <bottom style="thin">
        <color indexed="49"/>
      </bottom>
      <diagonal/>
    </border>
    <border>
      <left/>
      <right/>
      <top/>
      <bottom style="thin">
        <color indexed="48"/>
      </bottom>
      <diagonal/>
    </border>
  </borders>
  <cellStyleXfs count="3">
    <xf numFmtId="0" fontId="0" fillId="0" borderId="0"/>
    <xf numFmtId="0" fontId="1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1" fillId="0" borderId="0" xfId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1" fillId="3" borderId="0" xfId="1" applyFill="1" applyAlignment="1">
      <alignment vertical="center"/>
    </xf>
    <xf numFmtId="0" fontId="7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/>
    </xf>
    <xf numFmtId="0" fontId="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top" wrapText="1"/>
    </xf>
    <xf numFmtId="2" fontId="12" fillId="0" borderId="0" xfId="1" applyNumberFormat="1" applyFont="1" applyBorder="1" applyAlignment="1">
      <alignment vertical="center"/>
    </xf>
    <xf numFmtId="0" fontId="14" fillId="3" borderId="0" xfId="1" applyFont="1" applyFill="1" applyAlignment="1">
      <alignment vertical="center" wrapText="1"/>
    </xf>
    <xf numFmtId="0" fontId="11" fillId="3" borderId="0" xfId="1" applyFont="1" applyFill="1" applyBorder="1" applyAlignment="1">
      <alignment vertical="top" wrapText="1"/>
    </xf>
    <xf numFmtId="0" fontId="2" fillId="0" borderId="0" xfId="1" applyFont="1" applyBorder="1" applyAlignment="1">
      <alignment vertical="center"/>
    </xf>
    <xf numFmtId="0" fontId="11" fillId="3" borderId="1" xfId="1" applyFont="1" applyFill="1" applyBorder="1" applyAlignment="1">
      <alignment vertical="top" wrapText="1"/>
    </xf>
    <xf numFmtId="0" fontId="2" fillId="0" borderId="1" xfId="1" applyFont="1" applyBorder="1" applyAlignment="1">
      <alignment vertical="center"/>
    </xf>
    <xf numFmtId="0" fontId="16" fillId="4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vertical="center" wrapText="1"/>
    </xf>
    <xf numFmtId="0" fontId="17" fillId="0" borderId="0" xfId="1" applyFont="1" applyAlignment="1">
      <alignment vertical="center"/>
    </xf>
    <xf numFmtId="0" fontId="18" fillId="5" borderId="2" xfId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center" wrapText="1"/>
    </xf>
    <xf numFmtId="0" fontId="18" fillId="5" borderId="2" xfId="1" applyFont="1" applyFill="1" applyBorder="1" applyAlignment="1">
      <alignment vertical="center" wrapText="1"/>
    </xf>
    <xf numFmtId="0" fontId="19" fillId="2" borderId="2" xfId="1" applyFont="1" applyFill="1" applyBorder="1" applyAlignment="1">
      <alignment horizontal="center" vertical="center" wrapText="1"/>
    </xf>
    <xf numFmtId="2" fontId="23" fillId="0" borderId="0" xfId="1" applyNumberFormat="1" applyFont="1" applyBorder="1" applyAlignment="1">
      <alignment horizontal="right" vertical="center"/>
    </xf>
    <xf numFmtId="0" fontId="25" fillId="0" borderId="0" xfId="1" applyFont="1" applyAlignment="1">
      <alignment vertical="center"/>
    </xf>
    <xf numFmtId="0" fontId="27" fillId="3" borderId="0" xfId="2" applyFont="1" applyFill="1" applyAlignment="1" applyProtection="1">
      <alignment vertical="center" wrapText="1"/>
    </xf>
    <xf numFmtId="164" fontId="11" fillId="0" borderId="0" xfId="1" applyNumberFormat="1" applyFont="1" applyBorder="1" applyAlignment="1">
      <alignment vertical="center"/>
    </xf>
    <xf numFmtId="2" fontId="13" fillId="0" borderId="0" xfId="1" applyNumberFormat="1" applyFont="1" applyBorder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32" fillId="0" borderId="0" xfId="1" applyFont="1" applyFill="1" applyBorder="1" applyAlignment="1">
      <alignment horizontal="center" vertical="center"/>
    </xf>
    <xf numFmtId="2" fontId="33" fillId="0" borderId="6" xfId="1" applyNumberFormat="1" applyFont="1" applyBorder="1" applyAlignment="1">
      <alignment vertical="center" wrapText="1"/>
    </xf>
    <xf numFmtId="0" fontId="34" fillId="4" borderId="7" xfId="1" applyFont="1" applyFill="1" applyBorder="1" applyAlignment="1" applyProtection="1">
      <alignment horizontal="center" vertical="center" wrapText="1"/>
      <protection locked="0"/>
    </xf>
    <xf numFmtId="2" fontId="35" fillId="0" borderId="8" xfId="1" applyNumberFormat="1" applyFont="1" applyBorder="1" applyAlignment="1">
      <alignment horizontal="center" vertical="center"/>
    </xf>
    <xf numFmtId="2" fontId="35" fillId="0" borderId="7" xfId="1" applyNumberFormat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7" xfId="1" applyFont="1" applyFill="1" applyBorder="1" applyAlignment="1">
      <alignment horizontal="center" vertical="center" wrapText="1"/>
    </xf>
    <xf numFmtId="0" fontId="38" fillId="6" borderId="0" xfId="1" applyFont="1" applyFill="1" applyAlignment="1">
      <alignment horizontal="center" vertical="center"/>
    </xf>
    <xf numFmtId="2" fontId="33" fillId="0" borderId="11" xfId="1" applyNumberFormat="1" applyFont="1" applyBorder="1" applyAlignment="1">
      <alignment vertical="center" wrapText="1"/>
    </xf>
    <xf numFmtId="0" fontId="34" fillId="4" borderId="8" xfId="1" applyFont="1" applyFill="1" applyBorder="1" applyAlignment="1" applyProtection="1">
      <alignment horizontal="center" vertical="center" wrapText="1"/>
      <protection locked="0"/>
    </xf>
    <xf numFmtId="0" fontId="35" fillId="0" borderId="8" xfId="1" applyFont="1" applyBorder="1" applyAlignment="1">
      <alignment horizontal="center" vertical="center"/>
    </xf>
    <xf numFmtId="0" fontId="35" fillId="0" borderId="8" xfId="1" applyFont="1" applyFill="1" applyBorder="1" applyAlignment="1">
      <alignment horizontal="center" vertical="center" wrapText="1"/>
    </xf>
    <xf numFmtId="0" fontId="32" fillId="0" borderId="0" xfId="1" applyFont="1" applyFill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37" fillId="0" borderId="12" xfId="1" applyFont="1" applyFill="1" applyBorder="1" applyAlignment="1">
      <alignment horizontal="left" vertical="center" wrapText="1"/>
    </xf>
    <xf numFmtId="0" fontId="32" fillId="3" borderId="0" xfId="1" applyFont="1" applyFill="1" applyAlignment="1">
      <alignment horizontal="center" vertical="center"/>
    </xf>
    <xf numFmtId="2" fontId="33" fillId="0" borderId="17" xfId="1" applyNumberFormat="1" applyFont="1" applyBorder="1" applyAlignment="1">
      <alignment vertical="center" wrapText="1"/>
    </xf>
    <xf numFmtId="0" fontId="37" fillId="0" borderId="18" xfId="1" applyFont="1" applyFill="1" applyBorder="1" applyAlignment="1">
      <alignment horizontal="left" vertical="center" wrapText="1"/>
    </xf>
    <xf numFmtId="0" fontId="39" fillId="7" borderId="20" xfId="1" applyFont="1" applyFill="1" applyBorder="1" applyAlignment="1">
      <alignment horizontal="center" vertical="center" wrapText="1"/>
    </xf>
    <xf numFmtId="0" fontId="39" fillId="7" borderId="21" xfId="1" applyFont="1" applyFill="1" applyBorder="1" applyAlignment="1">
      <alignment horizontal="center" vertical="center" wrapText="1"/>
    </xf>
    <xf numFmtId="0" fontId="32" fillId="7" borderId="22" xfId="1" applyFont="1" applyFill="1" applyBorder="1" applyAlignment="1">
      <alignment horizontal="center" vertical="center" wrapText="1"/>
    </xf>
    <xf numFmtId="0" fontId="40" fillId="0" borderId="23" xfId="1" applyFont="1" applyFill="1" applyBorder="1" applyAlignment="1">
      <alignment horizontal="left" vertical="center" wrapText="1"/>
    </xf>
    <xf numFmtId="0" fontId="41" fillId="0" borderId="0" xfId="1" applyFont="1" applyFill="1" applyAlignment="1">
      <alignment horizontal="left" vertical="center"/>
    </xf>
    <xf numFmtId="0" fontId="42" fillId="8" borderId="0" xfId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horizontal="left" vertical="center" wrapText="1"/>
    </xf>
    <xf numFmtId="0" fontId="44" fillId="0" borderId="0" xfId="1" applyFont="1" applyFill="1" applyBorder="1" applyAlignment="1">
      <alignment vertical="center" wrapText="1"/>
    </xf>
    <xf numFmtId="164" fontId="6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2" fontId="33" fillId="0" borderId="24" xfId="1" applyNumberFormat="1" applyFont="1" applyBorder="1" applyAlignment="1">
      <alignment vertical="center" wrapText="1"/>
    </xf>
    <xf numFmtId="0" fontId="34" fillId="4" borderId="25" xfId="1" applyFont="1" applyFill="1" applyBorder="1" applyAlignment="1" applyProtection="1">
      <alignment horizontal="center" vertical="center" wrapText="1"/>
      <protection locked="0"/>
    </xf>
    <xf numFmtId="2" fontId="35" fillId="0" borderId="26" xfId="1" applyNumberFormat="1" applyFont="1" applyBorder="1" applyAlignment="1">
      <alignment horizontal="center" vertical="center"/>
    </xf>
    <xf numFmtId="0" fontId="35" fillId="0" borderId="26" xfId="1" applyFont="1" applyBorder="1" applyAlignment="1">
      <alignment horizontal="center" vertical="center"/>
    </xf>
    <xf numFmtId="0" fontId="35" fillId="0" borderId="25" xfId="1" applyFont="1" applyFill="1" applyBorder="1" applyAlignment="1">
      <alignment horizontal="center" vertical="center" wrapText="1"/>
    </xf>
    <xf numFmtId="2" fontId="33" fillId="0" borderId="29" xfId="1" applyNumberFormat="1" applyFont="1" applyBorder="1" applyAlignment="1">
      <alignment vertical="center" wrapText="1"/>
    </xf>
    <xf numFmtId="0" fontId="34" fillId="4" borderId="30" xfId="1" applyFont="1" applyFill="1" applyBorder="1" applyAlignment="1" applyProtection="1">
      <alignment horizontal="center" vertical="center" wrapText="1"/>
      <protection locked="0"/>
    </xf>
    <xf numFmtId="0" fontId="35" fillId="0" borderId="30" xfId="1" applyFont="1" applyFill="1" applyBorder="1" applyAlignment="1">
      <alignment horizontal="center" vertical="center" wrapText="1"/>
    </xf>
    <xf numFmtId="0" fontId="35" fillId="0" borderId="33" xfId="1" applyFont="1" applyBorder="1" applyAlignment="1">
      <alignment horizontal="center" vertical="center"/>
    </xf>
    <xf numFmtId="2" fontId="33" fillId="0" borderId="34" xfId="1" applyNumberFormat="1" applyFont="1" applyBorder="1" applyAlignment="1">
      <alignment vertical="center" wrapText="1"/>
    </xf>
    <xf numFmtId="0" fontId="34" fillId="4" borderId="35" xfId="1" applyFont="1" applyFill="1" applyBorder="1" applyAlignment="1" applyProtection="1">
      <alignment horizontal="center" vertical="center" wrapText="1"/>
      <protection locked="0"/>
    </xf>
    <xf numFmtId="0" fontId="35" fillId="0" borderId="36" xfId="1" applyFont="1" applyBorder="1" applyAlignment="1">
      <alignment horizontal="center" vertical="center"/>
    </xf>
    <xf numFmtId="0" fontId="35" fillId="0" borderId="35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vertical="center" wrapText="1"/>
    </xf>
    <xf numFmtId="2" fontId="33" fillId="0" borderId="39" xfId="1" applyNumberFormat="1" applyFont="1" applyBorder="1" applyAlignment="1">
      <alignment vertical="center" wrapText="1"/>
    </xf>
    <xf numFmtId="0" fontId="34" fillId="4" borderId="26" xfId="1" applyFont="1" applyFill="1" applyBorder="1" applyAlignment="1" applyProtection="1">
      <alignment horizontal="center" vertical="center" wrapText="1"/>
      <protection locked="0"/>
    </xf>
    <xf numFmtId="0" fontId="35" fillId="8" borderId="26" xfId="1" applyFont="1" applyFill="1" applyBorder="1" applyAlignment="1">
      <alignment horizontal="center" vertical="center" wrapText="1"/>
    </xf>
    <xf numFmtId="0" fontId="35" fillId="8" borderId="8" xfId="1" applyFont="1" applyFill="1" applyBorder="1" applyAlignment="1">
      <alignment horizontal="center" vertical="center" wrapText="1"/>
    </xf>
    <xf numFmtId="2" fontId="33" fillId="0" borderId="43" xfId="1" applyNumberFormat="1" applyFont="1" applyBorder="1" applyAlignment="1">
      <alignment vertical="center" wrapText="1"/>
    </xf>
    <xf numFmtId="0" fontId="34" fillId="4" borderId="33" xfId="1" applyFont="1" applyFill="1" applyBorder="1" applyAlignment="1" applyProtection="1">
      <alignment horizontal="center" vertical="center" wrapText="1"/>
      <protection locked="0"/>
    </xf>
    <xf numFmtId="0" fontId="35" fillId="8" borderId="33" xfId="1" applyFont="1" applyFill="1" applyBorder="1" applyAlignment="1">
      <alignment horizontal="center" vertical="center" wrapText="1"/>
    </xf>
    <xf numFmtId="2" fontId="33" fillId="0" borderId="44" xfId="1" applyNumberFormat="1" applyFont="1" applyBorder="1" applyAlignment="1">
      <alignment vertical="center" wrapText="1"/>
    </xf>
    <xf numFmtId="0" fontId="34" fillId="4" borderId="36" xfId="1" applyFont="1" applyFill="1" applyBorder="1" applyAlignment="1" applyProtection="1">
      <alignment horizontal="center" vertical="center" wrapText="1"/>
      <protection locked="0"/>
    </xf>
    <xf numFmtId="0" fontId="35" fillId="8" borderId="36" xfId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vertical="center" wrapText="1"/>
    </xf>
    <xf numFmtId="0" fontId="34" fillId="0" borderId="0" xfId="1" applyFont="1" applyFill="1" applyBorder="1" applyAlignment="1" applyProtection="1">
      <alignment horizontal="center" vertical="center" wrapText="1"/>
      <protection locked="0"/>
    </xf>
    <xf numFmtId="2" fontId="35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 wrapText="1"/>
    </xf>
    <xf numFmtId="2" fontId="33" fillId="0" borderId="48" xfId="1" applyNumberFormat="1" applyFont="1" applyBorder="1" applyAlignment="1">
      <alignment vertical="center" wrapText="1"/>
    </xf>
    <xf numFmtId="0" fontId="34" fillId="4" borderId="49" xfId="1" applyFont="1" applyFill="1" applyBorder="1" applyAlignment="1" applyProtection="1">
      <alignment horizontal="center" vertical="center" wrapText="1"/>
      <protection locked="0"/>
    </xf>
    <xf numFmtId="165" fontId="35" fillId="0" borderId="50" xfId="1" applyNumberFormat="1" applyFont="1" applyBorder="1" applyAlignment="1">
      <alignment horizontal="center" vertical="center"/>
    </xf>
    <xf numFmtId="165" fontId="35" fillId="0" borderId="50" xfId="1" applyNumberFormat="1" applyFont="1" applyBorder="1" applyAlignment="1">
      <alignment horizontal="center" vertical="top"/>
    </xf>
    <xf numFmtId="0" fontId="35" fillId="8" borderId="5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2" fontId="33" fillId="0" borderId="54" xfId="1" applyNumberFormat="1" applyFont="1" applyBorder="1" applyAlignment="1">
      <alignment vertical="center" wrapText="1"/>
    </xf>
    <xf numFmtId="0" fontId="34" fillId="4" borderId="55" xfId="1" applyFont="1" applyFill="1" applyBorder="1" applyAlignment="1" applyProtection="1">
      <alignment horizontal="center" vertical="center" wrapText="1"/>
      <protection locked="0"/>
    </xf>
    <xf numFmtId="165" fontId="35" fillId="0" borderId="56" xfId="1" applyNumberFormat="1" applyFont="1" applyBorder="1" applyAlignment="1">
      <alignment horizontal="center" vertical="center"/>
    </xf>
    <xf numFmtId="165" fontId="35" fillId="0" borderId="56" xfId="1" applyNumberFormat="1" applyFont="1" applyBorder="1" applyAlignment="1">
      <alignment horizontal="center" vertical="top"/>
    </xf>
    <xf numFmtId="0" fontId="35" fillId="8" borderId="57" xfId="1" applyFont="1" applyFill="1" applyBorder="1" applyAlignment="1">
      <alignment horizontal="center" vertical="center" wrapText="1"/>
    </xf>
    <xf numFmtId="2" fontId="6" fillId="10" borderId="59" xfId="1" applyNumberFormat="1" applyFont="1" applyFill="1" applyBorder="1" applyAlignment="1">
      <alignment vertical="center" wrapText="1"/>
    </xf>
    <xf numFmtId="165" fontId="35" fillId="10" borderId="61" xfId="1" applyNumberFormat="1" applyFont="1" applyFill="1" applyBorder="1" applyAlignment="1">
      <alignment horizontal="center" vertical="center"/>
    </xf>
    <xf numFmtId="165" fontId="35" fillId="10" borderId="61" xfId="1" applyNumberFormat="1" applyFont="1" applyFill="1" applyBorder="1" applyAlignment="1">
      <alignment horizontal="center" vertical="top"/>
    </xf>
    <xf numFmtId="0" fontId="35" fillId="10" borderId="62" xfId="1" applyFont="1" applyFill="1" applyBorder="1" applyAlignment="1">
      <alignment horizontal="center" vertical="center" wrapText="1"/>
    </xf>
    <xf numFmtId="0" fontId="48" fillId="0" borderId="0" xfId="1" applyFont="1" applyFill="1" applyBorder="1" applyAlignment="1">
      <alignment horizontal="center" vertical="center"/>
    </xf>
    <xf numFmtId="0" fontId="48" fillId="0" borderId="0" xfId="1" applyFont="1" applyBorder="1" applyAlignment="1">
      <alignment horizontal="center" vertical="center"/>
    </xf>
    <xf numFmtId="0" fontId="6" fillId="8" borderId="0" xfId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2" fontId="6" fillId="0" borderId="74" xfId="1" applyNumberFormat="1" applyFont="1" applyBorder="1" applyAlignment="1">
      <alignment vertical="center" wrapText="1"/>
    </xf>
    <xf numFmtId="0" fontId="34" fillId="0" borderId="5" xfId="1" applyFont="1" applyFill="1" applyBorder="1" applyAlignment="1" applyProtection="1">
      <alignment horizontal="center" vertical="center" wrapText="1"/>
      <protection locked="0"/>
    </xf>
    <xf numFmtId="2" fontId="35" fillId="0" borderId="5" xfId="1" applyNumberFormat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35" fillId="8" borderId="5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vertical="center" wrapText="1"/>
    </xf>
    <xf numFmtId="0" fontId="6" fillId="8" borderId="75" xfId="1" applyFont="1" applyFill="1" applyBorder="1" applyAlignment="1">
      <alignment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2" fillId="0" borderId="76" xfId="1" applyFont="1" applyFill="1" applyBorder="1" applyAlignment="1">
      <alignment horizontal="center" vertical="center" wrapText="1"/>
    </xf>
    <xf numFmtId="0" fontId="33" fillId="0" borderId="0" xfId="1" applyFont="1" applyAlignment="1">
      <alignment vertical="center"/>
    </xf>
    <xf numFmtId="0" fontId="33" fillId="0" borderId="0" xfId="1" applyFont="1" applyFill="1" applyAlignment="1">
      <alignment horizontal="left" vertical="center" wrapText="1"/>
    </xf>
    <xf numFmtId="0" fontId="33" fillId="0" borderId="0" xfId="1" applyFont="1" applyFill="1" applyAlignment="1">
      <alignment vertical="center" wrapText="1"/>
    </xf>
    <xf numFmtId="0" fontId="54" fillId="0" borderId="0" xfId="1" applyFont="1" applyFill="1" applyAlignment="1">
      <alignment vertical="center"/>
    </xf>
    <xf numFmtId="0" fontId="55" fillId="0" borderId="0" xfId="1" applyFont="1" applyAlignment="1">
      <alignment vertical="center"/>
    </xf>
    <xf numFmtId="0" fontId="35" fillId="0" borderId="26" xfId="1" applyFont="1" applyFill="1" applyBorder="1" applyAlignment="1">
      <alignment horizontal="center" vertical="center" wrapText="1"/>
    </xf>
    <xf numFmtId="0" fontId="56" fillId="0" borderId="0" xfId="1" applyFont="1" applyFill="1" applyAlignment="1">
      <alignment horizontal="center" vertical="center"/>
    </xf>
    <xf numFmtId="0" fontId="57" fillId="0" borderId="0" xfId="1" applyFont="1" applyFill="1" applyAlignment="1">
      <alignment horizontal="center" vertical="center"/>
    </xf>
    <xf numFmtId="0" fontId="35" fillId="0" borderId="36" xfId="1" applyFont="1" applyFill="1" applyBorder="1" applyAlignment="1">
      <alignment horizontal="center" vertical="center" wrapText="1"/>
    </xf>
    <xf numFmtId="0" fontId="59" fillId="0" borderId="0" xfId="1" applyFont="1" applyFill="1" applyAlignment="1">
      <alignment vertical="center" wrapText="1"/>
    </xf>
    <xf numFmtId="0" fontId="9" fillId="3" borderId="0" xfId="1" applyFont="1" applyFill="1" applyAlignment="1">
      <alignment vertical="center"/>
    </xf>
    <xf numFmtId="0" fontId="62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61" fillId="0" borderId="0" xfId="1" applyFont="1" applyFill="1" applyBorder="1" applyAlignment="1">
      <alignment horizontal="center" vertical="center" wrapText="1"/>
    </xf>
    <xf numFmtId="0" fontId="37" fillId="0" borderId="2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2" fillId="0" borderId="0" xfId="1" applyFont="1" applyFill="1" applyBorder="1" applyAlignment="1">
      <alignment horizontal="center" vertical="center"/>
    </xf>
    <xf numFmtId="0" fontId="37" fillId="0" borderId="8" xfId="1" applyFont="1" applyFill="1" applyBorder="1" applyAlignment="1">
      <alignment horizontal="center" vertical="center" wrapText="1"/>
    </xf>
    <xf numFmtId="0" fontId="41" fillId="3" borderId="0" xfId="1" applyFont="1" applyFill="1" applyAlignment="1">
      <alignment horizontal="left" vertical="center"/>
    </xf>
    <xf numFmtId="0" fontId="6" fillId="8" borderId="78" xfId="1" applyFont="1" applyFill="1" applyBorder="1" applyAlignment="1">
      <alignment vertical="center" wrapText="1"/>
    </xf>
    <xf numFmtId="0" fontId="6" fillId="8" borderId="79" xfId="1" applyFont="1" applyFill="1" applyBorder="1" applyAlignment="1">
      <alignment vertical="center" wrapText="1"/>
    </xf>
    <xf numFmtId="2" fontId="6" fillId="0" borderId="79" xfId="1" applyNumberFormat="1" applyFont="1" applyBorder="1" applyAlignment="1">
      <alignment vertical="center" wrapText="1"/>
    </xf>
    <xf numFmtId="0" fontId="6" fillId="0" borderId="79" xfId="1" applyFont="1" applyBorder="1" applyAlignment="1">
      <alignment horizontal="center" vertical="center" wrapText="1"/>
    </xf>
    <xf numFmtId="0" fontId="37" fillId="8" borderId="79" xfId="1" applyFont="1" applyFill="1" applyBorder="1" applyAlignment="1">
      <alignment vertical="center" wrapText="1"/>
    </xf>
    <xf numFmtId="0" fontId="37" fillId="0" borderId="36" xfId="1" applyFont="1" applyFill="1" applyBorder="1" applyAlignment="1">
      <alignment horizontal="center" vertical="center" wrapText="1"/>
    </xf>
    <xf numFmtId="0" fontId="65" fillId="0" borderId="0" xfId="1" applyFont="1" applyFill="1" applyAlignment="1">
      <alignment horizontal="center" vertical="center"/>
    </xf>
    <xf numFmtId="0" fontId="66" fillId="0" borderId="0" xfId="1" applyFont="1" applyFill="1" applyAlignment="1">
      <alignment horizontal="left" vertical="center"/>
    </xf>
    <xf numFmtId="0" fontId="35" fillId="3" borderId="26" xfId="1" applyFont="1" applyFill="1" applyBorder="1" applyAlignment="1">
      <alignment horizontal="center" vertical="center"/>
    </xf>
    <xf numFmtId="0" fontId="35" fillId="3" borderId="8" xfId="1" applyFont="1" applyFill="1" applyBorder="1" applyAlignment="1">
      <alignment horizontal="center" vertical="center"/>
    </xf>
    <xf numFmtId="0" fontId="35" fillId="3" borderId="36" xfId="1" applyFont="1" applyFill="1" applyBorder="1" applyAlignment="1">
      <alignment horizontal="center" vertical="center"/>
    </xf>
    <xf numFmtId="0" fontId="32" fillId="0" borderId="81" xfId="1" applyFont="1" applyFill="1" applyBorder="1" applyAlignment="1">
      <alignment horizontal="center" vertical="center" wrapText="1"/>
    </xf>
    <xf numFmtId="4" fontId="35" fillId="0" borderId="8" xfId="1" applyNumberFormat="1" applyFont="1" applyBorder="1" applyAlignment="1">
      <alignment horizontal="center" vertical="center"/>
    </xf>
    <xf numFmtId="0" fontId="37" fillId="8" borderId="8" xfId="1" applyFont="1" applyFill="1" applyBorder="1" applyAlignment="1">
      <alignment horizontal="center" vertical="center" wrapText="1"/>
    </xf>
    <xf numFmtId="4" fontId="6" fillId="0" borderId="79" xfId="1" applyNumberFormat="1" applyFont="1" applyBorder="1" applyAlignment="1">
      <alignment vertical="center" wrapText="1"/>
    </xf>
    <xf numFmtId="0" fontId="36" fillId="8" borderId="79" xfId="1" applyFont="1" applyFill="1" applyBorder="1" applyAlignment="1">
      <alignment vertical="center" wrapText="1"/>
    </xf>
    <xf numFmtId="0" fontId="69" fillId="0" borderId="0" xfId="1" applyFont="1" applyFill="1" applyAlignment="1">
      <alignment horizontal="center" vertical="center"/>
    </xf>
    <xf numFmtId="0" fontId="70" fillId="0" borderId="0" xfId="1" applyFont="1" applyFill="1" applyAlignment="1">
      <alignment vertical="center"/>
    </xf>
    <xf numFmtId="0" fontId="49" fillId="8" borderId="78" xfId="1" applyFont="1" applyFill="1" applyBorder="1" applyAlignment="1">
      <alignment vertical="center" wrapText="1"/>
    </xf>
    <xf numFmtId="0" fontId="6" fillId="8" borderId="79" xfId="1" applyFont="1" applyFill="1" applyBorder="1" applyAlignment="1">
      <alignment horizontal="left" vertical="center" wrapText="1"/>
    </xf>
    <xf numFmtId="0" fontId="6" fillId="8" borderId="42" xfId="1" applyFont="1" applyFill="1" applyBorder="1" applyAlignment="1">
      <alignment horizontal="left" vertical="center" wrapText="1"/>
    </xf>
    <xf numFmtId="0" fontId="35" fillId="0" borderId="8" xfId="1" applyFont="1" applyBorder="1" applyAlignment="1">
      <alignment horizontal="center" vertical="center" wrapText="1"/>
    </xf>
    <xf numFmtId="0" fontId="1" fillId="0" borderId="84" xfId="1" applyBorder="1" applyAlignment="1"/>
    <xf numFmtId="0" fontId="1" fillId="0" borderId="85" xfId="1" applyBorder="1" applyAlignment="1"/>
    <xf numFmtId="0" fontId="6" fillId="8" borderId="46" xfId="1" applyFont="1" applyFill="1" applyBorder="1" applyAlignment="1">
      <alignment vertical="center" wrapText="1"/>
    </xf>
    <xf numFmtId="0" fontId="71" fillId="0" borderId="0" xfId="1" applyFont="1" applyFill="1" applyAlignment="1">
      <alignment horizontal="left" vertical="center"/>
    </xf>
    <xf numFmtId="0" fontId="72" fillId="0" borderId="0" xfId="2" applyFont="1" applyFill="1" applyAlignment="1" applyProtection="1">
      <alignment vertical="center"/>
    </xf>
    <xf numFmtId="0" fontId="73" fillId="0" borderId="0" xfId="1" applyFont="1" applyFill="1" applyAlignment="1">
      <alignment horizontal="left" vertical="center" indent="2"/>
    </xf>
    <xf numFmtId="166" fontId="24" fillId="4" borderId="0" xfId="1" applyNumberFormat="1" applyFont="1" applyFill="1" applyAlignment="1">
      <alignment horizontal="center" vertical="center"/>
    </xf>
    <xf numFmtId="0" fontId="71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 vertical="center"/>
    </xf>
    <xf numFmtId="0" fontId="74" fillId="0" borderId="0" xfId="1" applyFont="1" applyFill="1" applyAlignment="1">
      <alignment horizontal="left" vertical="center"/>
    </xf>
    <xf numFmtId="0" fontId="24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horizontal="left" vertical="center" indent="4"/>
    </xf>
    <xf numFmtId="0" fontId="36" fillId="0" borderId="0" xfId="1" applyFont="1" applyFill="1" applyAlignment="1">
      <alignment horizontal="left" vertical="center" indent="1"/>
    </xf>
    <xf numFmtId="0" fontId="71" fillId="0" borderId="0" xfId="1" applyFont="1" applyFill="1" applyAlignment="1">
      <alignment horizontal="left" vertical="center" indent="5"/>
    </xf>
    <xf numFmtId="0" fontId="41" fillId="0" borderId="0" xfId="1" applyFont="1" applyFill="1" applyAlignment="1">
      <alignment horizontal="left" vertical="center" indent="1"/>
    </xf>
    <xf numFmtId="0" fontId="75" fillId="0" borderId="0" xfId="1" applyFont="1" applyFill="1" applyAlignment="1">
      <alignment vertical="center" wrapText="1"/>
    </xf>
    <xf numFmtId="0" fontId="71" fillId="0" borderId="0" xfId="1" applyFont="1" applyFill="1" applyAlignment="1">
      <alignment vertical="center"/>
    </xf>
    <xf numFmtId="0" fontId="36" fillId="0" borderId="0" xfId="1" applyFont="1" applyFill="1" applyAlignment="1">
      <alignment vertical="center"/>
    </xf>
    <xf numFmtId="0" fontId="36" fillId="0" borderId="0" xfId="1" applyFont="1" applyFill="1" applyAlignment="1">
      <alignment horizontal="left" vertical="center" indent="4"/>
    </xf>
    <xf numFmtId="0" fontId="76" fillId="0" borderId="0" xfId="1" applyFont="1" applyFill="1" applyAlignment="1">
      <alignment horizontal="left" vertical="center" indent="2"/>
    </xf>
    <xf numFmtId="0" fontId="75" fillId="4" borderId="0" xfId="1" applyFont="1" applyFill="1" applyAlignment="1">
      <alignment vertical="center"/>
    </xf>
    <xf numFmtId="0" fontId="77" fillId="0" borderId="0" xfId="1" applyFont="1" applyFill="1" applyAlignment="1">
      <alignment vertical="center" wrapText="1"/>
    </xf>
    <xf numFmtId="0" fontId="77" fillId="0" borderId="0" xfId="1" applyFont="1" applyFill="1" applyBorder="1" applyAlignment="1">
      <alignment vertical="center" wrapText="1"/>
    </xf>
    <xf numFmtId="0" fontId="77" fillId="0" borderId="86" xfId="1" applyFont="1" applyFill="1" applyBorder="1" applyAlignment="1">
      <alignment vertical="center" wrapText="1"/>
    </xf>
    <xf numFmtId="0" fontId="11" fillId="8" borderId="42" xfId="1" applyFont="1" applyFill="1" applyBorder="1" applyAlignment="1">
      <alignment horizontal="left" vertical="center" wrapText="1" indent="2"/>
    </xf>
    <xf numFmtId="0" fontId="11" fillId="8" borderId="12" xfId="1" applyFont="1" applyFill="1" applyBorder="1" applyAlignment="1">
      <alignment horizontal="left" vertical="center" wrapText="1" indent="2"/>
    </xf>
    <xf numFmtId="0" fontId="6" fillId="8" borderId="42" xfId="1" applyFont="1" applyFill="1" applyBorder="1" applyAlignment="1">
      <alignment horizontal="left" vertical="center" wrapText="1"/>
    </xf>
    <xf numFmtId="0" fontId="6" fillId="8" borderId="79" xfId="1" applyFont="1" applyFill="1" applyBorder="1" applyAlignment="1">
      <alignment horizontal="left" vertical="center" wrapText="1"/>
    </xf>
    <xf numFmtId="0" fontId="75" fillId="4" borderId="0" xfId="1" applyFont="1" applyFill="1" applyAlignment="1">
      <alignment horizontal="left" vertical="center" wrapText="1"/>
    </xf>
    <xf numFmtId="0" fontId="45" fillId="9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 wrapText="1"/>
    </xf>
    <xf numFmtId="0" fontId="33" fillId="0" borderId="0" xfId="1" applyFont="1" applyFill="1" applyAlignment="1">
      <alignment horizontal="left" vertical="center" wrapText="1"/>
    </xf>
    <xf numFmtId="2" fontId="22" fillId="0" borderId="4" xfId="1" applyNumberFormat="1" applyFont="1" applyBorder="1" applyAlignment="1">
      <alignment horizontal="right" vertical="center"/>
    </xf>
    <xf numFmtId="0" fontId="78" fillId="0" borderId="0" xfId="1" applyFont="1" applyFill="1" applyBorder="1" applyAlignment="1">
      <alignment horizontal="left" vertical="center" wrapText="1"/>
    </xf>
    <xf numFmtId="0" fontId="78" fillId="0" borderId="86" xfId="1" applyFont="1" applyFill="1" applyBorder="1" applyAlignment="1">
      <alignment horizontal="left" vertical="center" wrapText="1"/>
    </xf>
    <xf numFmtId="0" fontId="75" fillId="4" borderId="0" xfId="1" applyFont="1" applyFill="1" applyAlignment="1">
      <alignment horizontal="left" vertical="center"/>
    </xf>
    <xf numFmtId="0" fontId="72" fillId="4" borderId="0" xfId="2" applyFont="1" applyFill="1" applyAlignment="1" applyProtection="1">
      <alignment horizontal="center" vertical="center"/>
    </xf>
    <xf numFmtId="0" fontId="6" fillId="8" borderId="12" xfId="1" applyFont="1" applyFill="1" applyBorder="1" applyAlignment="1">
      <alignment horizontal="left" vertical="center" wrapText="1"/>
    </xf>
    <xf numFmtId="0" fontId="6" fillId="8" borderId="41" xfId="1" applyFont="1" applyFill="1" applyBorder="1" applyAlignment="1">
      <alignment horizontal="left" vertical="center" wrapText="1"/>
    </xf>
    <xf numFmtId="0" fontId="6" fillId="8" borderId="40" xfId="1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right" vertical="center"/>
    </xf>
    <xf numFmtId="0" fontId="6" fillId="8" borderId="46" xfId="1" applyFont="1" applyFill="1" applyBorder="1" applyAlignment="1">
      <alignment horizontal="left" vertical="center" wrapText="1"/>
    </xf>
    <xf numFmtId="0" fontId="6" fillId="8" borderId="45" xfId="1" applyFont="1" applyFill="1" applyBorder="1" applyAlignment="1">
      <alignment horizontal="left" vertical="center" wrapText="1"/>
    </xf>
    <xf numFmtId="0" fontId="1" fillId="0" borderId="76" xfId="1" applyFont="1" applyFill="1" applyBorder="1" applyAlignment="1">
      <alignment horizontal="left" vertical="center" wrapText="1"/>
    </xf>
    <xf numFmtId="0" fontId="1" fillId="0" borderId="81" xfId="1" applyFont="1" applyFill="1" applyBorder="1" applyAlignment="1">
      <alignment horizontal="left" vertical="center" wrapText="1"/>
    </xf>
    <xf numFmtId="0" fontId="6" fillId="8" borderId="80" xfId="1" applyFont="1" applyFill="1" applyBorder="1" applyAlignment="1">
      <alignment horizontal="left" vertical="center" wrapText="1"/>
    </xf>
    <xf numFmtId="0" fontId="11" fillId="8" borderId="36" xfId="1" applyFont="1" applyFill="1" applyBorder="1" applyAlignment="1">
      <alignment horizontal="left" vertical="center" wrapText="1"/>
    </xf>
    <xf numFmtId="0" fontId="6" fillId="8" borderId="77" xfId="1" applyFont="1" applyFill="1" applyBorder="1" applyAlignment="1">
      <alignment horizontal="left" vertical="center" wrapText="1"/>
    </xf>
    <xf numFmtId="0" fontId="11" fillId="8" borderId="8" xfId="1" applyFont="1" applyFill="1" applyBorder="1" applyAlignment="1">
      <alignment horizontal="left" vertical="center" wrapText="1"/>
    </xf>
    <xf numFmtId="0" fontId="6" fillId="8" borderId="77" xfId="1" applyFont="1" applyFill="1" applyBorder="1" applyAlignment="1">
      <alignment vertical="center" wrapText="1"/>
    </xf>
    <xf numFmtId="0" fontId="11" fillId="8" borderId="8" xfId="1" applyFont="1" applyFill="1" applyBorder="1" applyAlignment="1">
      <alignment vertical="center" wrapText="1"/>
    </xf>
    <xf numFmtId="0" fontId="11" fillId="4" borderId="58" xfId="1" applyFont="1" applyFill="1" applyBorder="1" applyAlignment="1">
      <alignment horizontal="left" vertical="center" wrapText="1"/>
    </xf>
    <xf numFmtId="0" fontId="11" fillId="4" borderId="12" xfId="1" applyFont="1" applyFill="1" applyBorder="1" applyAlignment="1">
      <alignment horizontal="left" vertical="center" wrapText="1"/>
    </xf>
    <xf numFmtId="0" fontId="6" fillId="8" borderId="73" xfId="1" applyFont="1" applyFill="1" applyBorder="1" applyAlignment="1">
      <alignment horizontal="left" vertical="center" wrapText="1"/>
    </xf>
    <xf numFmtId="0" fontId="6" fillId="8" borderId="0" xfId="1" applyFont="1" applyFill="1" applyBorder="1" applyAlignment="1">
      <alignment horizontal="left" vertical="center" wrapText="1"/>
    </xf>
    <xf numFmtId="0" fontId="6" fillId="8" borderId="72" xfId="1" applyFont="1" applyFill="1" applyBorder="1" applyAlignment="1">
      <alignment horizontal="left" vertical="center" wrapText="1"/>
    </xf>
    <xf numFmtId="0" fontId="6" fillId="8" borderId="71" xfId="1" applyFont="1" applyFill="1" applyBorder="1" applyAlignment="1">
      <alignment horizontal="left" vertical="center" wrapText="1"/>
    </xf>
    <xf numFmtId="0" fontId="6" fillId="8" borderId="70" xfId="1" applyFont="1" applyFill="1" applyBorder="1" applyAlignment="1">
      <alignment horizontal="left" vertical="center" wrapText="1"/>
    </xf>
    <xf numFmtId="0" fontId="6" fillId="8" borderId="69" xfId="1" applyFont="1" applyFill="1" applyBorder="1" applyAlignment="1">
      <alignment horizontal="left" vertical="center" wrapText="1"/>
    </xf>
    <xf numFmtId="0" fontId="51" fillId="8" borderId="0" xfId="1" applyFont="1" applyFill="1" applyBorder="1" applyAlignment="1">
      <alignment horizontal="left" vertical="center" wrapText="1"/>
    </xf>
    <xf numFmtId="0" fontId="11" fillId="4" borderId="53" xfId="1" applyFont="1" applyFill="1" applyBorder="1" applyAlignment="1">
      <alignment horizontal="left" vertical="center" wrapText="1"/>
    </xf>
    <xf numFmtId="0" fontId="11" fillId="4" borderId="52" xfId="1" applyFont="1" applyFill="1" applyBorder="1" applyAlignment="1">
      <alignment horizontal="left" vertical="center" wrapText="1"/>
    </xf>
    <xf numFmtId="0" fontId="1" fillId="0" borderId="47" xfId="1" applyBorder="1" applyAlignment="1">
      <alignment horizontal="right" vertical="center"/>
    </xf>
    <xf numFmtId="0" fontId="51" fillId="8" borderId="5" xfId="1" applyFont="1" applyFill="1" applyBorder="1" applyAlignment="1">
      <alignment horizontal="left" vertical="center" wrapText="1"/>
    </xf>
    <xf numFmtId="0" fontId="47" fillId="8" borderId="68" xfId="1" applyFont="1" applyFill="1" applyBorder="1" applyAlignment="1">
      <alignment horizontal="left" vertical="center" wrapText="1"/>
    </xf>
    <xf numFmtId="0" fontId="47" fillId="8" borderId="67" xfId="1" applyFont="1" applyFill="1" applyBorder="1" applyAlignment="1">
      <alignment horizontal="left" vertical="center" wrapText="1"/>
    </xf>
    <xf numFmtId="0" fontId="50" fillId="11" borderId="66" xfId="1" applyFont="1" applyFill="1" applyBorder="1" applyAlignment="1">
      <alignment horizontal="center" vertical="center" wrapText="1"/>
    </xf>
    <xf numFmtId="0" fontId="50" fillId="11" borderId="65" xfId="1" applyFont="1" applyFill="1" applyBorder="1" applyAlignment="1">
      <alignment horizontal="center" vertical="center" wrapText="1"/>
    </xf>
    <xf numFmtId="0" fontId="49" fillId="11" borderId="66" xfId="1" applyFont="1" applyFill="1" applyBorder="1" applyAlignment="1">
      <alignment horizontal="center" vertical="center" wrapText="1"/>
    </xf>
    <xf numFmtId="0" fontId="49" fillId="11" borderId="65" xfId="1" applyFont="1" applyFill="1" applyBorder="1" applyAlignment="1">
      <alignment horizontal="center" vertical="center" wrapText="1"/>
    </xf>
    <xf numFmtId="0" fontId="6" fillId="8" borderId="38" xfId="1" applyFont="1" applyFill="1" applyBorder="1" applyAlignment="1">
      <alignment horizontal="left" vertical="center" wrapText="1"/>
    </xf>
    <xf numFmtId="0" fontId="6" fillId="8" borderId="37" xfId="1" applyFont="1" applyFill="1" applyBorder="1" applyAlignment="1">
      <alignment horizontal="left" vertical="center" wrapText="1"/>
    </xf>
    <xf numFmtId="0" fontId="6" fillId="8" borderId="32" xfId="1" applyFont="1" applyFill="1" applyBorder="1" applyAlignment="1">
      <alignment horizontal="left" vertical="center" wrapText="1"/>
    </xf>
    <xf numFmtId="0" fontId="6" fillId="8" borderId="31" xfId="1" applyFont="1" applyFill="1" applyBorder="1" applyAlignment="1">
      <alignment horizontal="left" vertical="center" wrapText="1"/>
    </xf>
    <xf numFmtId="0" fontId="6" fillId="8" borderId="28" xfId="1" applyFont="1" applyFill="1" applyBorder="1" applyAlignment="1">
      <alignment horizontal="left" vertical="center" wrapText="1"/>
    </xf>
    <xf numFmtId="0" fontId="6" fillId="8" borderId="27" xfId="1" applyFont="1" applyFill="1" applyBorder="1" applyAlignment="1">
      <alignment horizontal="left" vertical="center" wrapText="1"/>
    </xf>
    <xf numFmtId="0" fontId="36" fillId="0" borderId="13" xfId="1" applyFont="1" applyFill="1" applyBorder="1" applyAlignment="1">
      <alignment horizontal="left" vertical="center" wrapText="1"/>
    </xf>
    <xf numFmtId="0" fontId="36" fillId="0" borderId="12" xfId="1" applyFont="1" applyFill="1" applyBorder="1" applyAlignment="1">
      <alignment horizontal="left" vertical="center" wrapText="1"/>
    </xf>
    <xf numFmtId="0" fontId="36" fillId="0" borderId="10" xfId="1" applyFont="1" applyFill="1" applyBorder="1" applyAlignment="1">
      <alignment horizontal="left" vertical="center" wrapText="1"/>
    </xf>
    <xf numFmtId="0" fontId="36" fillId="0" borderId="9" xfId="1" applyFont="1" applyFill="1" applyBorder="1" applyAlignment="1">
      <alignment horizontal="left" vertical="center" wrapText="1"/>
    </xf>
    <xf numFmtId="0" fontId="36" fillId="0" borderId="19" xfId="1" applyFont="1" applyFill="1" applyBorder="1" applyAlignment="1">
      <alignment horizontal="left" vertical="center" wrapText="1"/>
    </xf>
    <xf numFmtId="0" fontId="36" fillId="0" borderId="14" xfId="1" applyFont="1" applyFill="1" applyBorder="1" applyAlignment="1">
      <alignment horizontal="left" vertical="center" wrapText="1"/>
    </xf>
    <xf numFmtId="0" fontId="36" fillId="0" borderId="16" xfId="1" applyFont="1" applyFill="1" applyBorder="1" applyAlignment="1">
      <alignment horizontal="left" vertical="center" wrapText="1"/>
    </xf>
    <xf numFmtId="0" fontId="36" fillId="0" borderId="15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164" fontId="22" fillId="0" borderId="3" xfId="1" applyNumberFormat="1" applyFont="1" applyFill="1" applyBorder="1" applyAlignment="1">
      <alignment horizontal="right" vertical="center"/>
    </xf>
    <xf numFmtId="0" fontId="21" fillId="2" borderId="2" xfId="1" applyFont="1" applyFill="1" applyBorder="1" applyAlignment="1">
      <alignment horizontal="center" vertical="center" wrapText="1"/>
    </xf>
    <xf numFmtId="0" fontId="18" fillId="5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 indent="2"/>
    </xf>
    <xf numFmtId="0" fontId="35" fillId="0" borderId="82" xfId="1" applyFont="1" applyBorder="1" applyAlignment="1">
      <alignment horizontal="center" vertical="center" wrapText="1"/>
    </xf>
    <xf numFmtId="0" fontId="35" fillId="0" borderId="83" xfId="1" applyFont="1" applyBorder="1" applyAlignment="1">
      <alignment horizontal="center" vertical="center" wrapText="1"/>
    </xf>
    <xf numFmtId="0" fontId="35" fillId="0" borderId="33" xfId="1" applyFont="1" applyBorder="1" applyAlignment="1">
      <alignment horizontal="center" vertical="center" wrapText="1"/>
    </xf>
    <xf numFmtId="0" fontId="35" fillId="3" borderId="82" xfId="1" applyFont="1" applyFill="1" applyBorder="1" applyAlignment="1">
      <alignment horizontal="center" vertical="center" wrapText="1"/>
    </xf>
    <xf numFmtId="0" fontId="35" fillId="3" borderId="33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left" vertical="center" wrapText="1"/>
    </xf>
    <xf numFmtId="0" fontId="13" fillId="4" borderId="0" xfId="1" applyFont="1" applyFill="1" applyAlignment="1">
      <alignment horizontal="left" vertical="top" wrapText="1"/>
    </xf>
    <xf numFmtId="0" fontId="29" fillId="0" borderId="0" xfId="1" applyFont="1" applyAlignment="1">
      <alignment horizontal="left" vertical="center" wrapText="1"/>
    </xf>
    <xf numFmtId="0" fontId="28" fillId="3" borderId="0" xfId="2" applyFont="1" applyFill="1" applyAlignment="1" applyProtection="1">
      <alignment horizontal="left" vertical="center" wrapText="1"/>
    </xf>
    <xf numFmtId="0" fontId="11" fillId="10" borderId="64" xfId="1" applyFont="1" applyFill="1" applyBorder="1" applyAlignment="1">
      <alignment horizontal="left" vertical="center" wrapText="1"/>
    </xf>
    <xf numFmtId="0" fontId="11" fillId="10" borderId="63" xfId="1" applyFont="1" applyFill="1" applyBorder="1" applyAlignment="1">
      <alignment horizontal="left" vertical="center" wrapText="1"/>
    </xf>
    <xf numFmtId="0" fontId="6" fillId="10" borderId="60" xfId="1" applyFont="1" applyFill="1" applyBorder="1" applyAlignment="1" applyProtection="1">
      <alignment horizontal="center" vertical="center" wrapText="1"/>
      <protection locked="0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68035</xdr:colOff>
      <xdr:row>0</xdr:row>
      <xdr:rowOff>0</xdr:rowOff>
    </xdr:from>
    <xdr:ext cx="2024990" cy="2043545"/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5" r="16124"/>
        <a:stretch/>
      </xdr:blipFill>
      <xdr:spPr>
        <a:xfrm>
          <a:off x="6164035" y="0"/>
          <a:ext cx="2024990" cy="20435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316</xdr:row>
      <xdr:rowOff>40823</xdr:rowOff>
    </xdr:from>
    <xdr:to>
      <xdr:col>5</xdr:col>
      <xdr:colOff>462643</xdr:colOff>
      <xdr:row>329</xdr:row>
      <xdr:rowOff>136072</xdr:rowOff>
    </xdr:to>
    <xdr:sp macro="" textlink="">
      <xdr:nvSpPr>
        <xdr:cNvPr id="3" name="Rectangle à coins arrondis 2"/>
        <xdr:cNvSpPr/>
      </xdr:nvSpPr>
      <xdr:spPr>
        <a:xfrm>
          <a:off x="0" y="60238823"/>
          <a:ext cx="4272643" cy="2571749"/>
        </a:xfrm>
        <a:prstGeom prst="roundRect">
          <a:avLst>
            <a:gd name="adj" fmla="val 22487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FR" sz="1200" b="1" u="sng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CONDITION DE VENTE</a:t>
          </a: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Montant minimum de la commande = 20 € HT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Date de livraison groupée : </a:t>
          </a:r>
          <a:r>
            <a:rPr lang="fr-FR" sz="1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Livraison prévue semaine 49 </a:t>
          </a:r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- Le lieu reste à définir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Sous réserve de disponibilité lors de la préparation de la commande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Conditions de règlement :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Toutes réclamations doivent être faites 24 heures après la réception de la marchandise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La facturation individuelle sera faite par Nov'Agri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   - Règlement à 10 jours sans escompte de la date de facturation. </a:t>
          </a:r>
          <a:endParaRPr lang="fr-FR" sz="1200">
            <a:solidFill>
              <a:srgbClr val="002060"/>
            </a:solidFill>
            <a:effectLst/>
          </a:endParaRPr>
        </a:p>
        <a:p>
          <a:r>
            <a:rPr lang="fr-FR" sz="12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* Passé un délai de 30 jours, les règlements non effectués seront majorés de 1,5 % par mois, pour frais de retard.</a:t>
          </a:r>
          <a:endParaRPr lang="fr-FR" sz="1200">
            <a:solidFill>
              <a:srgbClr val="002060"/>
            </a:solidFill>
            <a:effectLst/>
          </a:endParaRPr>
        </a:p>
        <a:p>
          <a:pPr algn="l"/>
          <a:endParaRPr lang="fr-FR" sz="1200">
            <a:solidFill>
              <a:srgbClr val="002060"/>
            </a:solidFill>
          </a:endParaRPr>
        </a:p>
      </xdr:txBody>
    </xdr:sp>
    <xdr:clientData/>
  </xdr:twoCellAnchor>
  <xdr:twoCellAnchor>
    <xdr:from>
      <xdr:col>4</xdr:col>
      <xdr:colOff>1251858</xdr:colOff>
      <xdr:row>321</xdr:row>
      <xdr:rowOff>27215</xdr:rowOff>
    </xdr:from>
    <xdr:to>
      <xdr:col>5</xdr:col>
      <xdr:colOff>653143</xdr:colOff>
      <xdr:row>325</xdr:row>
      <xdr:rowOff>136071</xdr:rowOff>
    </xdr:to>
    <xdr:sp macro="" textlink="">
      <xdr:nvSpPr>
        <xdr:cNvPr id="4" name="Organigramme : Données stockées 3"/>
        <xdr:cNvSpPr/>
      </xdr:nvSpPr>
      <xdr:spPr>
        <a:xfrm>
          <a:off x="3814083" y="61177715"/>
          <a:ext cx="649060" cy="870856"/>
        </a:xfrm>
        <a:prstGeom prst="flowChartOnlineStorage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6</xdr:col>
      <xdr:colOff>476249</xdr:colOff>
      <xdr:row>301</xdr:row>
      <xdr:rowOff>229573</xdr:rowOff>
    </xdr:from>
    <xdr:ext cx="2040791" cy="2938416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5724">
          <a:off x="5048249" y="57531973"/>
          <a:ext cx="2040791" cy="2938416"/>
        </a:xfrm>
        <a:prstGeom prst="rect">
          <a:avLst/>
        </a:prstGeom>
      </xdr:spPr>
    </xdr:pic>
    <xdr:clientData/>
  </xdr:oneCellAnchor>
  <xdr:oneCellAnchor>
    <xdr:from>
      <xdr:col>7</xdr:col>
      <xdr:colOff>234354</xdr:colOff>
      <xdr:row>313</xdr:row>
      <xdr:rowOff>789216</xdr:rowOff>
    </xdr:from>
    <xdr:ext cx="2568714" cy="995337"/>
    <xdr:sp macro="" textlink="">
      <xdr:nvSpPr>
        <xdr:cNvPr id="6" name="Rectangle 5"/>
        <xdr:cNvSpPr/>
      </xdr:nvSpPr>
      <xdr:spPr>
        <a:xfrm rot="21292033">
          <a:off x="5568354" y="59815641"/>
          <a:ext cx="2568714" cy="995337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fr-FR" sz="20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ntique Olive"/>
            </a:rPr>
            <a:t>Bon de commande           à retourner pour le            20 octobre 2016</a:t>
          </a:r>
          <a:endParaRPr lang="fr-FR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suu.com/expression-bretagne/docs/botanique-kerisnel-pepinieres?e=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GP332"/>
  <sheetViews>
    <sheetView showGridLines="0" tabSelected="1" view="pageBreakPreview" zoomScale="85" zoomScaleNormal="85" zoomScaleSheetLayoutView="85" workbookViewId="0">
      <selection activeCell="M11" sqref="M11"/>
    </sheetView>
  </sheetViews>
  <sheetFormatPr baseColWidth="10" defaultRowHeight="12.75" x14ac:dyDescent="0.25"/>
  <cols>
    <col min="1" max="1" width="3.140625" style="3" customWidth="1"/>
    <col min="2" max="2" width="5" style="2" customWidth="1"/>
    <col min="3" max="3" width="34.140625" style="1" customWidth="1"/>
    <col min="4" max="4" width="48.7109375" style="1" customWidth="1"/>
    <col min="5" max="5" width="19.85546875" style="1" customWidth="1"/>
    <col min="6" max="6" width="26.42578125" style="1" customWidth="1"/>
    <col min="7" max="8" width="16.28515625" style="1" customWidth="1"/>
    <col min="9" max="9" width="15" style="1" customWidth="1"/>
    <col min="10" max="10" width="16.7109375" style="1" customWidth="1"/>
    <col min="11" max="16384" width="11.42578125" style="1"/>
  </cols>
  <sheetData>
    <row r="1" spans="1:198" ht="27" customHeight="1" x14ac:dyDescent="0.25">
      <c r="A1" s="201" t="s">
        <v>363</v>
      </c>
      <c r="B1" s="201"/>
      <c r="C1" s="201"/>
      <c r="D1" s="201"/>
      <c r="E1" s="201"/>
      <c r="F1" s="201"/>
      <c r="G1" s="190"/>
      <c r="H1" s="190"/>
      <c r="I1" s="189"/>
      <c r="J1" s="189"/>
    </row>
    <row r="2" spans="1:198" ht="18" customHeight="1" x14ac:dyDescent="0.25">
      <c r="A2" s="202"/>
      <c r="B2" s="202"/>
      <c r="C2" s="202"/>
      <c r="D2" s="202"/>
      <c r="E2" s="202"/>
      <c r="F2" s="202"/>
      <c r="G2" s="191"/>
      <c r="H2" s="190"/>
      <c r="I2" s="189"/>
      <c r="J2" s="189"/>
    </row>
    <row r="3" spans="1:198" ht="24" customHeight="1" x14ac:dyDescent="0.25">
      <c r="A3" s="61"/>
      <c r="B3" s="6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71"/>
      <c r="ES3" s="171"/>
      <c r="ET3" s="171"/>
      <c r="EU3" s="171"/>
      <c r="EV3" s="171"/>
      <c r="EW3" s="171"/>
      <c r="EX3" s="171"/>
      <c r="EY3" s="171"/>
      <c r="EZ3" s="171"/>
      <c r="FA3" s="171"/>
      <c r="FB3" s="171"/>
      <c r="FC3" s="171"/>
      <c r="FD3" s="171"/>
      <c r="FE3" s="171"/>
      <c r="FF3" s="171"/>
      <c r="FG3" s="171"/>
      <c r="FH3" s="171"/>
      <c r="FI3" s="171"/>
      <c r="FJ3" s="171"/>
      <c r="FK3" s="171"/>
      <c r="FL3" s="171"/>
      <c r="FM3" s="171"/>
      <c r="FN3" s="171"/>
      <c r="FO3" s="171"/>
      <c r="FP3" s="171"/>
      <c r="FQ3" s="171"/>
      <c r="FR3" s="171"/>
      <c r="FS3" s="171"/>
      <c r="FT3" s="171"/>
      <c r="FU3" s="171"/>
      <c r="FV3" s="171"/>
      <c r="FW3" s="171"/>
      <c r="FX3" s="171"/>
      <c r="FY3" s="171"/>
      <c r="FZ3" s="171"/>
      <c r="GA3" s="171"/>
      <c r="GB3" s="171"/>
      <c r="GC3" s="171"/>
      <c r="GD3" s="171"/>
      <c r="GE3" s="171"/>
      <c r="GF3" s="171"/>
      <c r="GG3" s="171"/>
      <c r="GH3" s="171"/>
      <c r="GI3" s="171"/>
      <c r="GJ3" s="171"/>
      <c r="GK3" s="171"/>
      <c r="GL3" s="171"/>
      <c r="GM3" s="171"/>
      <c r="GN3" s="171"/>
      <c r="GO3" s="171"/>
      <c r="GP3" s="171"/>
    </row>
    <row r="4" spans="1:198" ht="36.75" customHeight="1" x14ac:dyDescent="0.25">
      <c r="C4" s="184" t="s">
        <v>362</v>
      </c>
      <c r="D4" s="188"/>
      <c r="E4" s="173" t="s">
        <v>361</v>
      </c>
      <c r="F4" s="203"/>
      <c r="G4" s="203"/>
      <c r="H4" s="203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</row>
    <row r="5" spans="1:198" ht="18" customHeight="1" x14ac:dyDescent="0.25">
      <c r="A5" s="182"/>
      <c r="B5" s="182"/>
      <c r="C5" s="187"/>
      <c r="D5" s="180"/>
      <c r="E5" s="186"/>
      <c r="F5" s="185"/>
      <c r="G5" s="177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71"/>
      <c r="ES5" s="171"/>
      <c r="ET5" s="171"/>
      <c r="EU5" s="171"/>
      <c r="EV5" s="171"/>
      <c r="EW5" s="171"/>
      <c r="EX5" s="171"/>
      <c r="EY5" s="171"/>
      <c r="EZ5" s="171"/>
      <c r="FA5" s="171"/>
      <c r="FB5" s="171"/>
      <c r="FC5" s="171"/>
      <c r="FD5" s="171"/>
      <c r="FE5" s="171"/>
      <c r="FF5" s="171"/>
      <c r="FG5" s="171"/>
      <c r="FH5" s="171"/>
      <c r="FI5" s="171"/>
      <c r="FJ5" s="171"/>
      <c r="FK5" s="171"/>
      <c r="FL5" s="171"/>
      <c r="FM5" s="171"/>
      <c r="FN5" s="171"/>
      <c r="FO5" s="171"/>
      <c r="FP5" s="171"/>
      <c r="FQ5" s="171"/>
      <c r="FR5" s="171"/>
      <c r="FS5" s="171"/>
      <c r="FT5" s="171"/>
      <c r="FU5" s="171"/>
      <c r="FV5" s="171"/>
      <c r="FW5" s="171"/>
      <c r="FX5" s="171"/>
      <c r="FY5" s="171"/>
      <c r="FZ5" s="171"/>
      <c r="GA5" s="171"/>
      <c r="GB5" s="171"/>
      <c r="GC5" s="171"/>
      <c r="GD5" s="171"/>
      <c r="GE5" s="171"/>
      <c r="GF5" s="171"/>
      <c r="GG5" s="171"/>
      <c r="GH5" s="171"/>
      <c r="GI5" s="171"/>
      <c r="GJ5" s="171"/>
      <c r="GK5" s="171"/>
      <c r="GL5" s="171"/>
      <c r="GM5" s="171"/>
      <c r="GN5" s="171"/>
      <c r="GO5" s="171"/>
      <c r="GP5" s="171"/>
    </row>
    <row r="6" spans="1:198" ht="36.75" customHeight="1" x14ac:dyDescent="0.25">
      <c r="C6" s="184" t="s">
        <v>360</v>
      </c>
      <c r="D6" s="196"/>
      <c r="E6" s="196"/>
      <c r="F6" s="196"/>
      <c r="G6" s="196"/>
      <c r="H6" s="196"/>
      <c r="I6" s="171"/>
      <c r="J6" s="183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1"/>
      <c r="EC6" s="171"/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1"/>
      <c r="EP6" s="171"/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1"/>
      <c r="FC6" s="171"/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1"/>
      <c r="FP6" s="171"/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1"/>
      <c r="GC6" s="171"/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1"/>
      <c r="GP6" s="171"/>
    </row>
    <row r="7" spans="1:198" ht="18" customHeight="1" x14ac:dyDescent="0.25">
      <c r="A7" s="182"/>
      <c r="B7" s="182"/>
      <c r="C7" s="181"/>
      <c r="D7" s="180"/>
      <c r="E7" s="179"/>
      <c r="F7" s="178"/>
      <c r="G7" s="177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1"/>
      <c r="DY7" s="171"/>
      <c r="DZ7" s="171"/>
      <c r="EA7" s="171"/>
      <c r="EB7" s="171"/>
      <c r="EC7" s="171"/>
      <c r="ED7" s="171"/>
      <c r="EE7" s="171"/>
      <c r="EF7" s="171"/>
      <c r="EG7" s="171"/>
      <c r="EH7" s="171"/>
      <c r="EI7" s="171"/>
      <c r="EJ7" s="171"/>
      <c r="EK7" s="171"/>
      <c r="EL7" s="171"/>
      <c r="EM7" s="171"/>
      <c r="EN7" s="171"/>
      <c r="EO7" s="171"/>
      <c r="EP7" s="171"/>
      <c r="EQ7" s="171"/>
      <c r="ER7" s="171"/>
      <c r="ES7" s="171"/>
      <c r="ET7" s="171"/>
      <c r="EU7" s="171"/>
      <c r="EV7" s="171"/>
      <c r="EW7" s="171"/>
      <c r="EX7" s="171"/>
      <c r="EY7" s="171"/>
      <c r="EZ7" s="171"/>
      <c r="FA7" s="171"/>
      <c r="FB7" s="171"/>
      <c r="FC7" s="171"/>
      <c r="FD7" s="171"/>
      <c r="FE7" s="171"/>
      <c r="FF7" s="171"/>
      <c r="FG7" s="171"/>
      <c r="FH7" s="171"/>
      <c r="FI7" s="171"/>
      <c r="FJ7" s="171"/>
      <c r="FK7" s="171"/>
      <c r="FL7" s="171"/>
      <c r="FM7" s="171"/>
      <c r="FN7" s="171"/>
      <c r="FO7" s="171"/>
      <c r="FP7" s="171"/>
      <c r="FQ7" s="171"/>
      <c r="FR7" s="171"/>
      <c r="FS7" s="171"/>
      <c r="FT7" s="171"/>
      <c r="FU7" s="171"/>
      <c r="FV7" s="171"/>
      <c r="FW7" s="171"/>
      <c r="FX7" s="171"/>
      <c r="FY7" s="171"/>
      <c r="FZ7" s="171"/>
      <c r="GA7" s="171"/>
      <c r="GB7" s="171"/>
      <c r="GC7" s="171"/>
      <c r="GD7" s="171"/>
      <c r="GE7" s="171"/>
      <c r="GF7" s="171"/>
      <c r="GG7" s="171"/>
      <c r="GH7" s="171"/>
      <c r="GI7" s="171"/>
      <c r="GJ7" s="171"/>
      <c r="GK7" s="171"/>
      <c r="GL7" s="171"/>
      <c r="GM7" s="171"/>
      <c r="GN7" s="171"/>
      <c r="GO7" s="171"/>
      <c r="GP7" s="171"/>
    </row>
    <row r="8" spans="1:198" ht="36.75" customHeight="1" x14ac:dyDescent="0.25">
      <c r="B8" s="176"/>
      <c r="C8" s="175" t="s">
        <v>359</v>
      </c>
      <c r="D8" s="174" t="s">
        <v>358</v>
      </c>
      <c r="E8" s="173" t="s">
        <v>357</v>
      </c>
      <c r="F8" s="204" t="s">
        <v>356</v>
      </c>
      <c r="G8" s="204"/>
      <c r="H8" s="204"/>
      <c r="I8" s="204"/>
      <c r="J8" s="172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  <c r="CX8" s="171"/>
      <c r="CY8" s="171"/>
      <c r="CZ8" s="171"/>
      <c r="DA8" s="171"/>
      <c r="DB8" s="171"/>
      <c r="DC8" s="171"/>
      <c r="DD8" s="171"/>
      <c r="DE8" s="171"/>
      <c r="DF8" s="171"/>
      <c r="DG8" s="171"/>
      <c r="DH8" s="171"/>
      <c r="DI8" s="171"/>
      <c r="DJ8" s="171"/>
      <c r="DK8" s="171"/>
      <c r="DL8" s="171"/>
      <c r="DM8" s="171"/>
      <c r="DN8" s="171"/>
      <c r="DO8" s="171"/>
      <c r="DP8" s="171"/>
      <c r="DQ8" s="171"/>
      <c r="DR8" s="171"/>
      <c r="DS8" s="171"/>
      <c r="DT8" s="171"/>
      <c r="DU8" s="171"/>
      <c r="DV8" s="171"/>
      <c r="DW8" s="171"/>
      <c r="DX8" s="171"/>
      <c r="DY8" s="171"/>
      <c r="DZ8" s="171"/>
      <c r="EA8" s="171"/>
      <c r="EB8" s="171"/>
      <c r="EC8" s="171"/>
      <c r="ED8" s="171"/>
      <c r="EE8" s="171"/>
      <c r="EF8" s="171"/>
      <c r="EG8" s="171"/>
      <c r="EH8" s="171"/>
      <c r="EI8" s="171"/>
      <c r="EJ8" s="171"/>
      <c r="EK8" s="171"/>
      <c r="EL8" s="171"/>
      <c r="EM8" s="171"/>
      <c r="EN8" s="171"/>
      <c r="EO8" s="171"/>
      <c r="EP8" s="171"/>
      <c r="EQ8" s="171"/>
      <c r="ER8" s="171"/>
      <c r="ES8" s="171"/>
      <c r="ET8" s="171"/>
      <c r="EU8" s="171"/>
      <c r="EV8" s="171"/>
      <c r="EW8" s="171"/>
      <c r="EX8" s="171"/>
      <c r="EY8" s="171"/>
      <c r="EZ8" s="171"/>
      <c r="FA8" s="171"/>
      <c r="FB8" s="171"/>
      <c r="FC8" s="171"/>
      <c r="FD8" s="171"/>
      <c r="FE8" s="171"/>
      <c r="FF8" s="171"/>
      <c r="FG8" s="171"/>
      <c r="FH8" s="171"/>
      <c r="FI8" s="171"/>
      <c r="FJ8" s="171"/>
      <c r="FK8" s="171"/>
      <c r="FL8" s="171"/>
      <c r="FM8" s="171"/>
      <c r="FN8" s="171"/>
      <c r="FO8" s="171"/>
      <c r="FP8" s="171"/>
      <c r="FQ8" s="171"/>
      <c r="FR8" s="171"/>
      <c r="FS8" s="171"/>
      <c r="FT8" s="171"/>
      <c r="FU8" s="171"/>
      <c r="FV8" s="171"/>
      <c r="FW8" s="171"/>
      <c r="FX8" s="171"/>
      <c r="FY8" s="171"/>
      <c r="FZ8" s="171"/>
      <c r="GA8" s="171"/>
      <c r="GB8" s="171"/>
      <c r="GC8" s="171"/>
      <c r="GD8" s="171"/>
      <c r="GE8" s="171"/>
      <c r="GF8" s="171"/>
      <c r="GG8" s="171"/>
      <c r="GH8" s="171"/>
      <c r="GI8" s="171"/>
      <c r="GJ8" s="171"/>
      <c r="GK8" s="171"/>
      <c r="GL8" s="171"/>
      <c r="GM8" s="171"/>
      <c r="GN8" s="171"/>
      <c r="GO8" s="171"/>
      <c r="GP8" s="171"/>
    </row>
    <row r="9" spans="1:198" ht="18" customHeight="1" x14ac:dyDescent="0.25"/>
    <row r="10" spans="1:198" ht="27" customHeight="1" x14ac:dyDescent="0.25"/>
    <row r="11" spans="1:198" ht="42" customHeight="1" x14ac:dyDescent="0.25">
      <c r="A11" s="197" t="s">
        <v>355</v>
      </c>
      <c r="B11" s="197"/>
      <c r="C11" s="197"/>
      <c r="D11" s="197"/>
      <c r="E11" s="197"/>
      <c r="F11" s="197"/>
      <c r="G11" s="197"/>
      <c r="H11" s="197"/>
      <c r="I11" s="197"/>
      <c r="J11" s="197"/>
    </row>
    <row r="12" spans="1:198" ht="19.5" customHeight="1" thickBot="1" x14ac:dyDescent="0.3">
      <c r="C12" s="138" t="s">
        <v>181</v>
      </c>
    </row>
    <row r="13" spans="1:198" s="66" customFormat="1" ht="24.75" customHeight="1" thickBot="1" x14ac:dyDescent="0.3">
      <c r="A13" s="3"/>
      <c r="B13" s="2"/>
      <c r="C13" s="125"/>
      <c r="D13" s="157"/>
      <c r="E13" s="59" t="s">
        <v>110</v>
      </c>
      <c r="F13" s="58" t="s">
        <v>47</v>
      </c>
      <c r="G13" s="58" t="s">
        <v>109</v>
      </c>
      <c r="H13" s="58" t="s">
        <v>108</v>
      </c>
      <c r="I13" s="58" t="s">
        <v>44</v>
      </c>
      <c r="J13" s="57" t="s">
        <v>14</v>
      </c>
    </row>
    <row r="14" spans="1:198" s="66" customFormat="1" ht="21" customHeight="1" x14ac:dyDescent="0.2">
      <c r="A14" s="116"/>
      <c r="B14" s="132"/>
      <c r="C14" s="170" t="s">
        <v>354</v>
      </c>
      <c r="D14" s="169"/>
      <c r="E14" s="169"/>
      <c r="F14" s="169"/>
      <c r="G14" s="169"/>
      <c r="H14" s="169"/>
      <c r="I14" s="169"/>
      <c r="J14" s="168"/>
    </row>
    <row r="15" spans="1:198" s="66" customFormat="1" ht="21" customHeight="1" x14ac:dyDescent="0.25">
      <c r="A15" s="3"/>
      <c r="B15" s="46" t="s">
        <v>20</v>
      </c>
      <c r="C15" s="192" t="s">
        <v>353</v>
      </c>
      <c r="D15" s="193"/>
      <c r="E15" s="159">
        <v>1</v>
      </c>
      <c r="F15" s="49" t="s">
        <v>121</v>
      </c>
      <c r="G15" s="158">
        <v>14.74</v>
      </c>
      <c r="H15" s="158">
        <v>14.27</v>
      </c>
      <c r="I15" s="48"/>
      <c r="J15" s="47">
        <f>IF(I15&lt;10,G15*I15,H15*I15)</f>
        <v>0</v>
      </c>
    </row>
    <row r="16" spans="1:198" s="66" customFormat="1" ht="21" customHeight="1" x14ac:dyDescent="0.25">
      <c r="A16" s="3"/>
      <c r="B16" s="46" t="s">
        <v>20</v>
      </c>
      <c r="C16" s="192" t="s">
        <v>352</v>
      </c>
      <c r="D16" s="193"/>
      <c r="E16" s="159">
        <v>1</v>
      </c>
      <c r="F16" s="49" t="s">
        <v>351</v>
      </c>
      <c r="G16" s="158">
        <v>14.74</v>
      </c>
      <c r="H16" s="158">
        <v>14.27</v>
      </c>
      <c r="I16" s="48"/>
      <c r="J16" s="47">
        <f>IF(I16&lt;10,G16*I16,H16*I16)</f>
        <v>0</v>
      </c>
    </row>
    <row r="17" spans="1:10" s="66" customFormat="1" ht="21" customHeight="1" x14ac:dyDescent="0.25">
      <c r="A17" s="3"/>
      <c r="B17" s="46" t="s">
        <v>20</v>
      </c>
      <c r="C17" s="192" t="s">
        <v>350</v>
      </c>
      <c r="D17" s="193"/>
      <c r="E17" s="159">
        <v>1</v>
      </c>
      <c r="F17" s="49" t="s">
        <v>349</v>
      </c>
      <c r="G17" s="158">
        <v>27.2</v>
      </c>
      <c r="H17" s="158">
        <v>26.33</v>
      </c>
      <c r="I17" s="48"/>
      <c r="J17" s="47">
        <f>IF(I17&lt;10,G17*I17,H17*I17)</f>
        <v>0</v>
      </c>
    </row>
    <row r="18" spans="1:10" s="66" customFormat="1" ht="21" customHeight="1" x14ac:dyDescent="0.25">
      <c r="A18" s="116"/>
      <c r="B18" s="115"/>
      <c r="C18" s="194" t="s">
        <v>348</v>
      </c>
      <c r="D18" s="195"/>
      <c r="E18" s="161"/>
      <c r="F18" s="149"/>
      <c r="G18" s="160"/>
      <c r="H18" s="160"/>
      <c r="I18" s="147"/>
      <c r="J18" s="164"/>
    </row>
    <row r="19" spans="1:10" s="66" customFormat="1" ht="21" customHeight="1" x14ac:dyDescent="0.25">
      <c r="A19" s="54"/>
      <c r="B19" s="46" t="s">
        <v>20</v>
      </c>
      <c r="C19" s="192" t="s">
        <v>347</v>
      </c>
      <c r="D19" s="193"/>
      <c r="E19" s="144">
        <v>3</v>
      </c>
      <c r="F19" s="167" t="s">
        <v>345</v>
      </c>
      <c r="G19" s="158">
        <v>4.1900000000000004</v>
      </c>
      <c r="H19" s="158">
        <v>4.05</v>
      </c>
      <c r="I19" s="48"/>
      <c r="J19" s="47">
        <f>IF(I19&lt;3,0,IF(I19&lt;10,G19*I19,H19*I19))</f>
        <v>0</v>
      </c>
    </row>
    <row r="20" spans="1:10" s="66" customFormat="1" ht="21" customHeight="1" x14ac:dyDescent="0.25">
      <c r="A20" s="54"/>
      <c r="B20" s="46" t="s">
        <v>20</v>
      </c>
      <c r="C20" s="192" t="s">
        <v>346</v>
      </c>
      <c r="D20" s="193"/>
      <c r="E20" s="144">
        <v>3</v>
      </c>
      <c r="F20" s="167" t="s">
        <v>345</v>
      </c>
      <c r="G20" s="158">
        <v>4.1900000000000004</v>
      </c>
      <c r="H20" s="158">
        <v>4.05</v>
      </c>
      <c r="I20" s="48"/>
      <c r="J20" s="47">
        <f>IF(I20&lt;3,0,IF(I20&lt;10,G20*I20,H20*I20))</f>
        <v>0</v>
      </c>
    </row>
    <row r="21" spans="1:10" s="66" customFormat="1" ht="21" customHeight="1" x14ac:dyDescent="0.25">
      <c r="A21" s="136"/>
      <c r="B21" s="132"/>
      <c r="C21" s="194" t="s">
        <v>344</v>
      </c>
      <c r="D21" s="195"/>
      <c r="E21" s="161"/>
      <c r="F21" s="149"/>
      <c r="G21" s="160"/>
      <c r="H21" s="160"/>
      <c r="I21" s="147"/>
      <c r="J21" s="164"/>
    </row>
    <row r="22" spans="1:10" s="66" customFormat="1" ht="21" customHeight="1" x14ac:dyDescent="0.25">
      <c r="A22" s="54"/>
      <c r="B22" s="132"/>
      <c r="C22" s="192" t="s">
        <v>343</v>
      </c>
      <c r="D22" s="193"/>
      <c r="E22" s="144">
        <v>1</v>
      </c>
      <c r="F22" s="49" t="s">
        <v>341</v>
      </c>
      <c r="G22" s="158">
        <v>8.4600000000000009</v>
      </c>
      <c r="H22" s="158">
        <v>8.19</v>
      </c>
      <c r="I22" s="48"/>
      <c r="J22" s="47">
        <f>IF(I22&lt;10,G22*I22,H22*I22)</f>
        <v>0</v>
      </c>
    </row>
    <row r="23" spans="1:10" s="66" customFormat="1" ht="21" customHeight="1" x14ac:dyDescent="0.25">
      <c r="A23" s="136"/>
      <c r="B23" s="115"/>
      <c r="C23" s="192" t="s">
        <v>342</v>
      </c>
      <c r="D23" s="193"/>
      <c r="E23" s="144">
        <v>1</v>
      </c>
      <c r="F23" s="49" t="s">
        <v>341</v>
      </c>
      <c r="G23" s="158">
        <v>8.4600000000000009</v>
      </c>
      <c r="H23" s="158">
        <v>8.19</v>
      </c>
      <c r="I23" s="48"/>
      <c r="J23" s="47">
        <f>IF(I23&lt;10,G23*I23,H23*I23)</f>
        <v>0</v>
      </c>
    </row>
    <row r="24" spans="1:10" s="66" customFormat="1" ht="21" customHeight="1" x14ac:dyDescent="0.25">
      <c r="A24" s="116"/>
      <c r="B24" s="132"/>
      <c r="C24" s="194" t="s">
        <v>340</v>
      </c>
      <c r="D24" s="195"/>
      <c r="E24" s="161"/>
      <c r="F24" s="149"/>
      <c r="G24" s="160"/>
      <c r="H24" s="160"/>
      <c r="I24" s="147"/>
      <c r="J24" s="164"/>
    </row>
    <row r="25" spans="1:10" s="66" customFormat="1" ht="21" customHeight="1" x14ac:dyDescent="0.25">
      <c r="A25" s="116"/>
      <c r="B25" s="115"/>
      <c r="C25" s="192" t="s">
        <v>339</v>
      </c>
      <c r="D25" s="193"/>
      <c r="E25" s="144">
        <v>3</v>
      </c>
      <c r="F25" s="167" t="s">
        <v>338</v>
      </c>
      <c r="G25" s="158">
        <v>2.84</v>
      </c>
      <c r="H25" s="158">
        <v>2.7530000000000001</v>
      </c>
      <c r="I25" s="48"/>
      <c r="J25" s="47">
        <f>IF(I25&lt;3,0,IF(I25&lt;10,G25*I25,H25*I25))</f>
        <v>0</v>
      </c>
    </row>
    <row r="26" spans="1:10" s="66" customFormat="1" ht="21" customHeight="1" x14ac:dyDescent="0.25">
      <c r="A26" s="116"/>
      <c r="B26" s="115"/>
      <c r="C26" s="192" t="s">
        <v>325</v>
      </c>
      <c r="D26" s="193"/>
      <c r="E26" s="144">
        <v>3</v>
      </c>
      <c r="F26" s="167" t="s">
        <v>338</v>
      </c>
      <c r="G26" s="158">
        <v>2.84</v>
      </c>
      <c r="H26" s="158">
        <v>2.7530000000000001</v>
      </c>
      <c r="I26" s="48"/>
      <c r="J26" s="47">
        <f>IF(I26&lt;3,0,IF(I26&lt;10,G26*I26,H26*I26))</f>
        <v>0</v>
      </c>
    </row>
    <row r="27" spans="1:10" s="66" customFormat="1" ht="21" customHeight="1" x14ac:dyDescent="0.25">
      <c r="A27" s="116"/>
      <c r="B27" s="132"/>
      <c r="C27" s="194" t="s">
        <v>337</v>
      </c>
      <c r="D27" s="195"/>
      <c r="E27" s="161"/>
      <c r="F27" s="149"/>
      <c r="G27" s="160"/>
      <c r="H27" s="160"/>
      <c r="I27" s="147"/>
      <c r="J27" s="164"/>
    </row>
    <row r="28" spans="1:10" s="66" customFormat="1" ht="21" customHeight="1" x14ac:dyDescent="0.25">
      <c r="A28" s="116"/>
      <c r="B28" s="115"/>
      <c r="C28" s="192" t="s">
        <v>336</v>
      </c>
      <c r="D28" s="193"/>
      <c r="E28" s="159">
        <v>1</v>
      </c>
      <c r="F28" s="49" t="s">
        <v>329</v>
      </c>
      <c r="G28" s="158">
        <v>10.6</v>
      </c>
      <c r="H28" s="158">
        <v>10.26</v>
      </c>
      <c r="I28" s="48"/>
      <c r="J28" s="47">
        <f t="shared" ref="J28:J35" si="0">IF(I28&lt;10,G28*I28,H28*I28)</f>
        <v>0</v>
      </c>
    </row>
    <row r="29" spans="1:10" s="66" customFormat="1" ht="21" customHeight="1" x14ac:dyDescent="0.25">
      <c r="A29" s="116"/>
      <c r="B29" s="2"/>
      <c r="C29" s="192" t="s">
        <v>335</v>
      </c>
      <c r="D29" s="193"/>
      <c r="E29" s="159">
        <v>1</v>
      </c>
      <c r="F29" s="49" t="s">
        <v>329</v>
      </c>
      <c r="G29" s="158">
        <v>10.6</v>
      </c>
      <c r="H29" s="158">
        <v>10.26</v>
      </c>
      <c r="I29" s="48"/>
      <c r="J29" s="47">
        <f t="shared" si="0"/>
        <v>0</v>
      </c>
    </row>
    <row r="30" spans="1:10" s="66" customFormat="1" ht="21" customHeight="1" x14ac:dyDescent="0.25">
      <c r="A30" s="116"/>
      <c r="B30" s="115"/>
      <c r="C30" s="192" t="s">
        <v>334</v>
      </c>
      <c r="D30" s="193"/>
      <c r="E30" s="159">
        <v>1</v>
      </c>
      <c r="F30" s="49" t="s">
        <v>329</v>
      </c>
      <c r="G30" s="158">
        <v>10.6</v>
      </c>
      <c r="H30" s="158">
        <v>10.26</v>
      </c>
      <c r="I30" s="48"/>
      <c r="J30" s="47">
        <f t="shared" si="0"/>
        <v>0</v>
      </c>
    </row>
    <row r="31" spans="1:10" s="66" customFormat="1" ht="21" customHeight="1" x14ac:dyDescent="0.25">
      <c r="A31" s="116"/>
      <c r="B31" s="115"/>
      <c r="C31" s="192" t="s">
        <v>333</v>
      </c>
      <c r="D31" s="193"/>
      <c r="E31" s="159">
        <v>1</v>
      </c>
      <c r="F31" s="49" t="s">
        <v>329</v>
      </c>
      <c r="G31" s="158">
        <v>10.6</v>
      </c>
      <c r="H31" s="158">
        <v>10.26</v>
      </c>
      <c r="I31" s="48"/>
      <c r="J31" s="47">
        <f t="shared" si="0"/>
        <v>0</v>
      </c>
    </row>
    <row r="32" spans="1:10" s="66" customFormat="1" ht="21" customHeight="1" x14ac:dyDescent="0.25">
      <c r="A32" s="116"/>
      <c r="B32" s="46" t="s">
        <v>20</v>
      </c>
      <c r="C32" s="192" t="s">
        <v>332</v>
      </c>
      <c r="D32" s="193"/>
      <c r="E32" s="159">
        <v>1</v>
      </c>
      <c r="F32" s="49" t="s">
        <v>329</v>
      </c>
      <c r="G32" s="158">
        <v>10.6</v>
      </c>
      <c r="H32" s="158">
        <v>10.26</v>
      </c>
      <c r="I32" s="48"/>
      <c r="J32" s="47">
        <f t="shared" si="0"/>
        <v>0</v>
      </c>
    </row>
    <row r="33" spans="1:10" s="66" customFormat="1" ht="21" customHeight="1" x14ac:dyDescent="0.25">
      <c r="A33" s="116"/>
      <c r="B33" s="132"/>
      <c r="C33" s="194" t="s">
        <v>331</v>
      </c>
      <c r="D33" s="195"/>
      <c r="E33" s="159">
        <v>1</v>
      </c>
      <c r="F33" s="49" t="s">
        <v>329</v>
      </c>
      <c r="G33" s="158">
        <v>10.32</v>
      </c>
      <c r="H33" s="158">
        <v>9.99</v>
      </c>
      <c r="I33" s="48"/>
      <c r="J33" s="47">
        <f t="shared" si="0"/>
        <v>0</v>
      </c>
    </row>
    <row r="34" spans="1:10" s="66" customFormat="1" ht="21" customHeight="1" x14ac:dyDescent="0.25">
      <c r="A34" s="116"/>
      <c r="B34" s="132"/>
      <c r="C34" s="194" t="s">
        <v>330</v>
      </c>
      <c r="D34" s="195"/>
      <c r="E34" s="159">
        <v>1</v>
      </c>
      <c r="F34" s="49" t="s">
        <v>329</v>
      </c>
      <c r="G34" s="158">
        <v>10.32</v>
      </c>
      <c r="H34" s="158">
        <v>9.99</v>
      </c>
      <c r="I34" s="48"/>
      <c r="J34" s="47">
        <f t="shared" si="0"/>
        <v>0</v>
      </c>
    </row>
    <row r="35" spans="1:10" s="66" customFormat="1" ht="21" customHeight="1" x14ac:dyDescent="0.25">
      <c r="A35" s="116"/>
      <c r="B35" s="132"/>
      <c r="C35" s="194" t="s">
        <v>328</v>
      </c>
      <c r="D35" s="195"/>
      <c r="E35" s="159">
        <v>1</v>
      </c>
      <c r="F35" s="49" t="s">
        <v>166</v>
      </c>
      <c r="G35" s="158">
        <v>11.35</v>
      </c>
      <c r="H35" s="158">
        <v>10.98</v>
      </c>
      <c r="I35" s="48"/>
      <c r="J35" s="47">
        <f t="shared" si="0"/>
        <v>0</v>
      </c>
    </row>
    <row r="36" spans="1:10" s="66" customFormat="1" ht="21" customHeight="1" x14ac:dyDescent="0.25">
      <c r="A36" s="116"/>
      <c r="B36" s="115"/>
      <c r="C36" s="166" t="s">
        <v>327</v>
      </c>
      <c r="D36" s="165"/>
      <c r="E36" s="150"/>
      <c r="F36" s="149"/>
      <c r="G36" s="160"/>
      <c r="H36" s="160"/>
      <c r="I36" s="147"/>
      <c r="J36" s="164"/>
    </row>
    <row r="37" spans="1:10" s="66" customFormat="1" ht="21" customHeight="1" x14ac:dyDescent="0.25">
      <c r="A37" s="116"/>
      <c r="B37" s="163"/>
      <c r="C37" s="192" t="s">
        <v>326</v>
      </c>
      <c r="D37" s="193"/>
      <c r="E37" s="144">
        <v>3</v>
      </c>
      <c r="F37" s="49" t="s">
        <v>324</v>
      </c>
      <c r="G37" s="158">
        <v>1.86</v>
      </c>
      <c r="H37" s="158">
        <v>1.8</v>
      </c>
      <c r="I37" s="48"/>
      <c r="J37" s="47">
        <f>IF(I37&lt;3,0,IF(I37&lt;10,G37*I37,H37*I37))</f>
        <v>0</v>
      </c>
    </row>
    <row r="38" spans="1:10" s="66" customFormat="1" ht="21" customHeight="1" x14ac:dyDescent="0.25">
      <c r="A38" s="116"/>
      <c r="B38" s="163"/>
      <c r="C38" s="192" t="s">
        <v>325</v>
      </c>
      <c r="D38" s="193"/>
      <c r="E38" s="144">
        <v>3</v>
      </c>
      <c r="F38" s="49" t="s">
        <v>324</v>
      </c>
      <c r="G38" s="158">
        <v>1.86</v>
      </c>
      <c r="H38" s="158">
        <v>1.8</v>
      </c>
      <c r="I38" s="48"/>
      <c r="J38" s="47">
        <f>IF(I38&lt;3,0,IF(I38&lt;10,G38*I38,H38*I38))</f>
        <v>0</v>
      </c>
    </row>
    <row r="39" spans="1:10" s="66" customFormat="1" ht="21" customHeight="1" x14ac:dyDescent="0.25">
      <c r="A39" s="116"/>
      <c r="B39" s="46" t="s">
        <v>20</v>
      </c>
      <c r="C39" s="194" t="s">
        <v>323</v>
      </c>
      <c r="D39" s="195"/>
      <c r="E39" s="144">
        <v>3</v>
      </c>
      <c r="F39" s="49" t="s">
        <v>113</v>
      </c>
      <c r="G39" s="158">
        <v>5.3</v>
      </c>
      <c r="H39" s="158">
        <v>5.13</v>
      </c>
      <c r="I39" s="48"/>
      <c r="J39" s="47">
        <f>IF(I39&lt;3,0,IF(I39&lt;10,G39*I39,H39*I39))</f>
        <v>0</v>
      </c>
    </row>
    <row r="40" spans="1:10" s="66" customFormat="1" ht="21" customHeight="1" x14ac:dyDescent="0.25">
      <c r="A40" s="116"/>
      <c r="B40" s="132"/>
      <c r="C40" s="194" t="s">
        <v>322</v>
      </c>
      <c r="D40" s="195"/>
      <c r="E40" s="144">
        <v>1</v>
      </c>
      <c r="F40" s="49" t="s">
        <v>321</v>
      </c>
      <c r="G40" s="158">
        <v>24.83</v>
      </c>
      <c r="H40" s="158">
        <v>24.03</v>
      </c>
      <c r="I40" s="48"/>
      <c r="J40" s="47">
        <f>IF(I40&lt;10,G40*I40,H40*I40)</f>
        <v>0</v>
      </c>
    </row>
    <row r="41" spans="1:10" s="66" customFormat="1" ht="21" customHeight="1" x14ac:dyDescent="0.25">
      <c r="A41" s="116"/>
      <c r="B41" s="162"/>
      <c r="C41" s="194" t="s">
        <v>320</v>
      </c>
      <c r="D41" s="195"/>
      <c r="E41" s="150"/>
      <c r="F41" s="149"/>
      <c r="G41" s="160"/>
      <c r="H41" s="160"/>
      <c r="I41" s="147"/>
      <c r="J41" s="146"/>
    </row>
    <row r="42" spans="1:10" s="66" customFormat="1" ht="21" customHeight="1" x14ac:dyDescent="0.25">
      <c r="A42" s="54"/>
      <c r="B42" s="132"/>
      <c r="C42" s="192" t="s">
        <v>319</v>
      </c>
      <c r="D42" s="193"/>
      <c r="E42" s="144">
        <v>3</v>
      </c>
      <c r="F42" s="258" t="s">
        <v>291</v>
      </c>
      <c r="G42" s="158">
        <v>2.93</v>
      </c>
      <c r="H42" s="158">
        <v>2.84</v>
      </c>
      <c r="I42" s="48"/>
      <c r="J42" s="47">
        <f>IF(I42&lt;3,0,IF(I42&lt;10,G42*I42,H42*I42))</f>
        <v>0</v>
      </c>
    </row>
    <row r="43" spans="1:10" s="66" customFormat="1" ht="21" customHeight="1" x14ac:dyDescent="0.25">
      <c r="A43" s="136"/>
      <c r="B43" s="115"/>
      <c r="C43" s="192" t="s">
        <v>318</v>
      </c>
      <c r="D43" s="193"/>
      <c r="E43" s="144">
        <v>3</v>
      </c>
      <c r="F43" s="259"/>
      <c r="G43" s="158">
        <v>2.93</v>
      </c>
      <c r="H43" s="158">
        <v>2.84</v>
      </c>
      <c r="I43" s="48"/>
      <c r="J43" s="47">
        <f>IF(I43&lt;3,0,IF(I43&lt;10,G43*I43,H43*I43))</f>
        <v>0</v>
      </c>
    </row>
    <row r="44" spans="1:10" s="66" customFormat="1" ht="21" customHeight="1" x14ac:dyDescent="0.25">
      <c r="A44" s="54"/>
      <c r="B44" s="132"/>
      <c r="C44" s="192" t="s">
        <v>317</v>
      </c>
      <c r="D44" s="193"/>
      <c r="E44" s="144">
        <v>3</v>
      </c>
      <c r="F44" s="259"/>
      <c r="G44" s="158">
        <v>2.93</v>
      </c>
      <c r="H44" s="158">
        <v>2.84</v>
      </c>
      <c r="I44" s="48"/>
      <c r="J44" s="47">
        <f>IF(I44&lt;3,0,IF(I44&lt;10,G44*I44,H44*I44))</f>
        <v>0</v>
      </c>
    </row>
    <row r="45" spans="1:10" s="66" customFormat="1" ht="21" customHeight="1" x14ac:dyDescent="0.25">
      <c r="A45" s="54"/>
      <c r="B45" s="132"/>
      <c r="C45" s="192" t="s">
        <v>316</v>
      </c>
      <c r="D45" s="193"/>
      <c r="E45" s="144">
        <v>3</v>
      </c>
      <c r="F45" s="260"/>
      <c r="G45" s="158">
        <v>2.93</v>
      </c>
      <c r="H45" s="158">
        <v>2.84</v>
      </c>
      <c r="I45" s="48"/>
      <c r="J45" s="47">
        <f>IF(I45&lt;3,0,IF(I45&lt;10,G45*I45,H45*I45))</f>
        <v>0</v>
      </c>
    </row>
    <row r="46" spans="1:10" s="66" customFormat="1" ht="21" customHeight="1" x14ac:dyDescent="0.25">
      <c r="A46" s="54"/>
      <c r="B46" s="132"/>
      <c r="C46" s="194" t="s">
        <v>315</v>
      </c>
      <c r="D46" s="195"/>
      <c r="E46" s="144">
        <v>1</v>
      </c>
      <c r="F46" s="49" t="s">
        <v>25</v>
      </c>
      <c r="G46" s="158">
        <v>6.42</v>
      </c>
      <c r="H46" s="158">
        <v>6.21</v>
      </c>
      <c r="I46" s="48"/>
      <c r="J46" s="47">
        <f t="shared" ref="J46:J53" si="1">IF(I46&lt;10,G46*I46,H46*I46)</f>
        <v>0</v>
      </c>
    </row>
    <row r="47" spans="1:10" s="66" customFormat="1" ht="21" customHeight="1" x14ac:dyDescent="0.25">
      <c r="A47" s="136"/>
      <c r="B47" s="132"/>
      <c r="C47" s="194" t="s">
        <v>314</v>
      </c>
      <c r="D47" s="195"/>
      <c r="E47" s="144">
        <v>1</v>
      </c>
      <c r="F47" s="49" t="s">
        <v>121</v>
      </c>
      <c r="G47" s="158">
        <v>3.07</v>
      </c>
      <c r="H47" s="158">
        <v>2.97</v>
      </c>
      <c r="I47" s="48"/>
      <c r="J47" s="47">
        <f t="shared" si="1"/>
        <v>0</v>
      </c>
    </row>
    <row r="48" spans="1:10" s="66" customFormat="1" ht="21" customHeight="1" x14ac:dyDescent="0.25">
      <c r="A48" s="116"/>
      <c r="B48" s="132"/>
      <c r="C48" s="194" t="s">
        <v>313</v>
      </c>
      <c r="D48" s="195"/>
      <c r="E48" s="144">
        <v>1</v>
      </c>
      <c r="F48" s="49" t="s">
        <v>25</v>
      </c>
      <c r="G48" s="158">
        <v>9.25</v>
      </c>
      <c r="H48" s="158">
        <v>8.9600000000000009</v>
      </c>
      <c r="I48" s="48"/>
      <c r="J48" s="47">
        <f t="shared" si="1"/>
        <v>0</v>
      </c>
    </row>
    <row r="49" spans="1:10" s="66" customFormat="1" ht="21" customHeight="1" x14ac:dyDescent="0.25">
      <c r="A49" s="116"/>
      <c r="B49" s="132"/>
      <c r="C49" s="194" t="s">
        <v>312</v>
      </c>
      <c r="D49" s="195"/>
      <c r="E49" s="144">
        <v>1</v>
      </c>
      <c r="F49" s="49" t="s">
        <v>121</v>
      </c>
      <c r="G49" s="158">
        <v>7.91</v>
      </c>
      <c r="H49" s="158">
        <v>7.65</v>
      </c>
      <c r="I49" s="48"/>
      <c r="J49" s="47">
        <f t="shared" si="1"/>
        <v>0</v>
      </c>
    </row>
    <row r="50" spans="1:10" s="66" customFormat="1" ht="21" customHeight="1" x14ac:dyDescent="0.25">
      <c r="A50" s="116"/>
      <c r="B50" s="132"/>
      <c r="C50" s="194" t="s">
        <v>311</v>
      </c>
      <c r="D50" s="195"/>
      <c r="E50" s="159">
        <v>1</v>
      </c>
      <c r="F50" s="49" t="s">
        <v>309</v>
      </c>
      <c r="G50" s="158">
        <v>19.95</v>
      </c>
      <c r="H50" s="158">
        <v>19.309999999999999</v>
      </c>
      <c r="I50" s="48"/>
      <c r="J50" s="47">
        <f t="shared" si="1"/>
        <v>0</v>
      </c>
    </row>
    <row r="51" spans="1:10" s="66" customFormat="1" ht="21" customHeight="1" x14ac:dyDescent="0.25">
      <c r="A51" s="116"/>
      <c r="B51" s="132"/>
      <c r="C51" s="194" t="s">
        <v>310</v>
      </c>
      <c r="D51" s="195"/>
      <c r="E51" s="159">
        <v>1</v>
      </c>
      <c r="F51" s="49" t="s">
        <v>309</v>
      </c>
      <c r="G51" s="158">
        <v>19.95</v>
      </c>
      <c r="H51" s="158">
        <v>19.309999999999999</v>
      </c>
      <c r="I51" s="48"/>
      <c r="J51" s="47">
        <f t="shared" si="1"/>
        <v>0</v>
      </c>
    </row>
    <row r="52" spans="1:10" s="66" customFormat="1" ht="21" customHeight="1" x14ac:dyDescent="0.25">
      <c r="A52" s="116"/>
      <c r="B52" s="132"/>
      <c r="C52" s="194" t="s">
        <v>308</v>
      </c>
      <c r="D52" s="195"/>
      <c r="E52" s="144">
        <v>1</v>
      </c>
      <c r="F52" s="49" t="s">
        <v>166</v>
      </c>
      <c r="G52" s="158">
        <v>8</v>
      </c>
      <c r="H52" s="158">
        <v>7.74</v>
      </c>
      <c r="I52" s="48"/>
      <c r="J52" s="47">
        <f t="shared" si="1"/>
        <v>0</v>
      </c>
    </row>
    <row r="53" spans="1:10" s="66" customFormat="1" ht="21" customHeight="1" x14ac:dyDescent="0.25">
      <c r="A53" s="116"/>
      <c r="B53" s="132"/>
      <c r="C53" s="194" t="s">
        <v>307</v>
      </c>
      <c r="D53" s="205"/>
      <c r="E53" s="159">
        <v>1</v>
      </c>
      <c r="F53" s="49" t="s">
        <v>119</v>
      </c>
      <c r="G53" s="158">
        <v>7.44</v>
      </c>
      <c r="H53" s="158">
        <v>7.2</v>
      </c>
      <c r="I53" s="48"/>
      <c r="J53" s="47">
        <f t="shared" si="1"/>
        <v>0</v>
      </c>
    </row>
    <row r="54" spans="1:10" s="66" customFormat="1" ht="21" customHeight="1" x14ac:dyDescent="0.25">
      <c r="A54" s="116"/>
      <c r="B54" s="132"/>
      <c r="C54" s="194" t="s">
        <v>306</v>
      </c>
      <c r="D54" s="195"/>
      <c r="E54" s="161"/>
      <c r="F54" s="149"/>
      <c r="G54" s="160"/>
      <c r="H54" s="160"/>
      <c r="I54" s="147"/>
      <c r="J54" s="146"/>
    </row>
    <row r="55" spans="1:10" s="66" customFormat="1" ht="19.5" customHeight="1" x14ac:dyDescent="0.25">
      <c r="A55" s="116"/>
      <c r="B55" s="132"/>
      <c r="C55" s="192" t="s">
        <v>305</v>
      </c>
      <c r="D55" s="193"/>
      <c r="E55" s="159">
        <v>1</v>
      </c>
      <c r="F55" s="49" t="s">
        <v>126</v>
      </c>
      <c r="G55" s="158">
        <v>7.25</v>
      </c>
      <c r="H55" s="158">
        <v>7.02</v>
      </c>
      <c r="I55" s="48"/>
      <c r="J55" s="47">
        <f t="shared" ref="J55:J60" si="2">IF(I55&lt;10,G55*I55,H55*I55)</f>
        <v>0</v>
      </c>
    </row>
    <row r="56" spans="1:10" s="66" customFormat="1" ht="19.5" customHeight="1" x14ac:dyDescent="0.25">
      <c r="A56" s="116"/>
      <c r="B56" s="132"/>
      <c r="C56" s="192" t="s">
        <v>304</v>
      </c>
      <c r="D56" s="193"/>
      <c r="E56" s="159">
        <v>1</v>
      </c>
      <c r="F56" s="49" t="s">
        <v>126</v>
      </c>
      <c r="G56" s="158">
        <v>7.25</v>
      </c>
      <c r="H56" s="158">
        <v>7.02</v>
      </c>
      <c r="I56" s="48"/>
      <c r="J56" s="47">
        <f t="shared" si="2"/>
        <v>0</v>
      </c>
    </row>
    <row r="57" spans="1:10" s="66" customFormat="1" ht="19.5" customHeight="1" x14ac:dyDescent="0.25">
      <c r="A57" s="116"/>
      <c r="B57" s="132"/>
      <c r="C57" s="192" t="s">
        <v>303</v>
      </c>
      <c r="D57" s="193"/>
      <c r="E57" s="159">
        <v>1</v>
      </c>
      <c r="F57" s="49" t="s">
        <v>126</v>
      </c>
      <c r="G57" s="158">
        <v>7.25</v>
      </c>
      <c r="H57" s="158">
        <v>7.02</v>
      </c>
      <c r="I57" s="48"/>
      <c r="J57" s="47">
        <f t="shared" si="2"/>
        <v>0</v>
      </c>
    </row>
    <row r="58" spans="1:10" s="66" customFormat="1" ht="19.5" customHeight="1" x14ac:dyDescent="0.25">
      <c r="A58" s="116"/>
      <c r="B58" s="132"/>
      <c r="C58" s="192" t="s">
        <v>302</v>
      </c>
      <c r="D58" s="193"/>
      <c r="E58" s="159">
        <v>1</v>
      </c>
      <c r="F58" s="49" t="s">
        <v>121</v>
      </c>
      <c r="G58" s="158">
        <v>7.72</v>
      </c>
      <c r="H58" s="158">
        <v>7.47</v>
      </c>
      <c r="I58" s="48"/>
      <c r="J58" s="47">
        <f t="shared" si="2"/>
        <v>0</v>
      </c>
    </row>
    <row r="59" spans="1:10" s="66" customFormat="1" ht="19.5" customHeight="1" x14ac:dyDescent="0.25">
      <c r="A59" s="116"/>
      <c r="B59" s="46" t="s">
        <v>20</v>
      </c>
      <c r="C59" s="192" t="s">
        <v>301</v>
      </c>
      <c r="D59" s="193"/>
      <c r="E59" s="159">
        <v>1</v>
      </c>
      <c r="F59" s="49" t="s">
        <v>121</v>
      </c>
      <c r="G59" s="158">
        <v>6.7</v>
      </c>
      <c r="H59" s="158">
        <v>6.48</v>
      </c>
      <c r="I59" s="48"/>
      <c r="J59" s="47">
        <f t="shared" si="2"/>
        <v>0</v>
      </c>
    </row>
    <row r="60" spans="1:10" s="66" customFormat="1" ht="21" customHeight="1" x14ac:dyDescent="0.25">
      <c r="A60" s="116"/>
      <c r="B60" s="132"/>
      <c r="C60" s="194" t="s">
        <v>300</v>
      </c>
      <c r="D60" s="195"/>
      <c r="E60" s="159">
        <v>1</v>
      </c>
      <c r="F60" s="49" t="s">
        <v>126</v>
      </c>
      <c r="G60" s="158">
        <v>6.79</v>
      </c>
      <c r="H60" s="158">
        <v>6.57</v>
      </c>
      <c r="I60" s="48"/>
      <c r="J60" s="47">
        <f t="shared" si="2"/>
        <v>0</v>
      </c>
    </row>
    <row r="61" spans="1:10" s="66" customFormat="1" ht="21" customHeight="1" thickBot="1" x14ac:dyDescent="0.3">
      <c r="A61" s="116"/>
      <c r="B61" s="132"/>
      <c r="C61" s="206" t="s">
        <v>299</v>
      </c>
      <c r="D61" s="207"/>
      <c r="E61" s="140">
        <v>3</v>
      </c>
      <c r="F61" s="70" t="s">
        <v>166</v>
      </c>
      <c r="G61" s="158">
        <v>6.05</v>
      </c>
      <c r="H61" s="158">
        <v>5.85</v>
      </c>
      <c r="I61" s="82"/>
      <c r="J61" s="81">
        <f>IF(I61&lt;3,0,IF(I61&lt;10,G61*I61,H61*I61))</f>
        <v>0</v>
      </c>
    </row>
    <row r="62" spans="1:10" ht="19.5" customHeight="1" x14ac:dyDescent="0.25">
      <c r="A62" s="116"/>
      <c r="C62" s="66"/>
      <c r="D62" s="66"/>
      <c r="E62" s="66"/>
      <c r="F62" s="66"/>
      <c r="G62" s="208" t="s">
        <v>298</v>
      </c>
      <c r="H62" s="208"/>
      <c r="I62" s="208"/>
      <c r="J62" s="37">
        <f>SUM(J14:J61)</f>
        <v>0</v>
      </c>
    </row>
    <row r="63" spans="1:10" ht="39" customHeight="1" x14ac:dyDescent="0.25"/>
    <row r="64" spans="1:10" ht="42" customHeight="1" x14ac:dyDescent="0.25">
      <c r="A64" s="197" t="s">
        <v>297</v>
      </c>
      <c r="B64" s="197"/>
      <c r="C64" s="197"/>
      <c r="D64" s="197"/>
      <c r="E64" s="197"/>
      <c r="F64" s="197"/>
      <c r="G64" s="197"/>
      <c r="H64" s="197"/>
      <c r="I64" s="197"/>
      <c r="J64" s="197"/>
    </row>
    <row r="65" spans="1:10" s="66" customFormat="1" ht="19.5" customHeight="1" thickBot="1" x14ac:dyDescent="0.3">
      <c r="A65" s="3"/>
      <c r="B65" s="2"/>
      <c r="C65" s="12" t="s">
        <v>280</v>
      </c>
      <c r="D65" s="1"/>
      <c r="E65" s="1"/>
      <c r="F65" s="1"/>
      <c r="G65" s="1"/>
      <c r="H65" s="1"/>
      <c r="I65" s="1"/>
      <c r="J65" s="1"/>
    </row>
    <row r="66" spans="1:10" s="66" customFormat="1" ht="27" customHeight="1" thickBot="1" x14ac:dyDescent="0.3">
      <c r="A66" s="3"/>
      <c r="B66" s="2"/>
      <c r="C66" s="125"/>
      <c r="D66" s="157"/>
      <c r="E66" s="59" t="s">
        <v>110</v>
      </c>
      <c r="F66" s="58" t="s">
        <v>47</v>
      </c>
      <c r="G66" s="58" t="s">
        <v>109</v>
      </c>
      <c r="H66" s="58" t="s">
        <v>108</v>
      </c>
      <c r="I66" s="58" t="s">
        <v>44</v>
      </c>
      <c r="J66" s="57" t="s">
        <v>14</v>
      </c>
    </row>
    <row r="67" spans="1:10" s="66" customFormat="1" ht="20.25" customHeight="1" x14ac:dyDescent="0.25">
      <c r="A67" s="3"/>
      <c r="B67" s="46" t="s">
        <v>20</v>
      </c>
      <c r="C67" s="209" t="s">
        <v>296</v>
      </c>
      <c r="D67" s="210" t="s">
        <v>295</v>
      </c>
      <c r="E67" s="151">
        <v>3</v>
      </c>
      <c r="F67" s="156" t="s">
        <v>117</v>
      </c>
      <c r="G67" s="42">
        <v>3.16</v>
      </c>
      <c r="H67" s="42">
        <v>3.06</v>
      </c>
      <c r="I67" s="89"/>
      <c r="J67" s="88">
        <f t="shared" ref="J67:J77" si="3">IF(I67&lt;3,0,IF(I67&lt;10,G67*I67,H67*I67))</f>
        <v>0</v>
      </c>
    </row>
    <row r="68" spans="1:10" s="66" customFormat="1" ht="20.25" customHeight="1" x14ac:dyDescent="0.25">
      <c r="A68" s="3"/>
      <c r="B68" s="132"/>
      <c r="C68" s="194" t="s">
        <v>294</v>
      </c>
      <c r="D68" s="205" t="s">
        <v>293</v>
      </c>
      <c r="E68" s="144">
        <v>3</v>
      </c>
      <c r="F68" s="155" t="s">
        <v>117</v>
      </c>
      <c r="G68" s="42">
        <v>3.16</v>
      </c>
      <c r="H68" s="42">
        <v>3.06</v>
      </c>
      <c r="I68" s="48"/>
      <c r="J68" s="47">
        <f t="shared" si="3"/>
        <v>0</v>
      </c>
    </row>
    <row r="69" spans="1:10" s="66" customFormat="1" ht="20.25" customHeight="1" x14ac:dyDescent="0.25">
      <c r="A69" s="3"/>
      <c r="B69" s="132"/>
      <c r="C69" s="194" t="s">
        <v>292</v>
      </c>
      <c r="D69" s="205"/>
      <c r="E69" s="144">
        <v>3</v>
      </c>
      <c r="F69" s="261" t="s">
        <v>291</v>
      </c>
      <c r="G69" s="42">
        <v>3.16</v>
      </c>
      <c r="H69" s="42">
        <v>3.06</v>
      </c>
      <c r="I69" s="48"/>
      <c r="J69" s="47">
        <f t="shared" si="3"/>
        <v>0</v>
      </c>
    </row>
    <row r="70" spans="1:10" s="66" customFormat="1" ht="20.25" customHeight="1" x14ac:dyDescent="0.25">
      <c r="A70" s="3"/>
      <c r="B70" s="132"/>
      <c r="C70" s="194" t="s">
        <v>290</v>
      </c>
      <c r="D70" s="205"/>
      <c r="E70" s="144">
        <v>3</v>
      </c>
      <c r="F70" s="262"/>
      <c r="G70" s="42">
        <v>3.16</v>
      </c>
      <c r="H70" s="42">
        <v>3.06</v>
      </c>
      <c r="I70" s="48"/>
      <c r="J70" s="47">
        <f t="shared" si="3"/>
        <v>0</v>
      </c>
    </row>
    <row r="71" spans="1:10" s="66" customFormat="1" ht="20.25" customHeight="1" x14ac:dyDescent="0.25">
      <c r="A71" s="3"/>
      <c r="B71" s="46" t="s">
        <v>20</v>
      </c>
      <c r="C71" s="194" t="s">
        <v>289</v>
      </c>
      <c r="D71" s="205"/>
      <c r="E71" s="144">
        <v>3</v>
      </c>
      <c r="F71" s="155" t="s">
        <v>238</v>
      </c>
      <c r="G71" s="42">
        <v>3.16</v>
      </c>
      <c r="H71" s="42">
        <v>3.06</v>
      </c>
      <c r="I71" s="48"/>
      <c r="J71" s="47">
        <f t="shared" si="3"/>
        <v>0</v>
      </c>
    </row>
    <row r="72" spans="1:10" s="66" customFormat="1" ht="20.25" customHeight="1" x14ac:dyDescent="0.25">
      <c r="A72" s="3"/>
      <c r="B72" s="132"/>
      <c r="C72" s="194" t="s">
        <v>288</v>
      </c>
      <c r="D72" s="205"/>
      <c r="E72" s="144">
        <v>3</v>
      </c>
      <c r="F72" s="155" t="s">
        <v>117</v>
      </c>
      <c r="G72" s="42">
        <v>3.16</v>
      </c>
      <c r="H72" s="42">
        <v>3.06</v>
      </c>
      <c r="I72" s="48"/>
      <c r="J72" s="47">
        <f t="shared" si="3"/>
        <v>0</v>
      </c>
    </row>
    <row r="73" spans="1:10" s="66" customFormat="1" ht="20.25" customHeight="1" x14ac:dyDescent="0.25">
      <c r="A73" s="3"/>
      <c r="B73" s="46" t="s">
        <v>20</v>
      </c>
      <c r="C73" s="194" t="s">
        <v>287</v>
      </c>
      <c r="D73" s="205"/>
      <c r="E73" s="144">
        <v>3</v>
      </c>
      <c r="F73" s="155" t="s">
        <v>238</v>
      </c>
      <c r="G73" s="42">
        <v>3.16</v>
      </c>
      <c r="H73" s="42">
        <v>3.06</v>
      </c>
      <c r="I73" s="48"/>
      <c r="J73" s="47">
        <f t="shared" si="3"/>
        <v>0</v>
      </c>
    </row>
    <row r="74" spans="1:10" s="66" customFormat="1" ht="20.25" customHeight="1" x14ac:dyDescent="0.25">
      <c r="A74" s="3"/>
      <c r="B74" s="132"/>
      <c r="C74" s="194" t="s">
        <v>286</v>
      </c>
      <c r="D74" s="205"/>
      <c r="E74" s="144">
        <v>3</v>
      </c>
      <c r="F74" s="155" t="s">
        <v>238</v>
      </c>
      <c r="G74" s="42">
        <v>3.16</v>
      </c>
      <c r="H74" s="42">
        <v>3.06</v>
      </c>
      <c r="I74" s="48"/>
      <c r="J74" s="47">
        <f t="shared" si="3"/>
        <v>0</v>
      </c>
    </row>
    <row r="75" spans="1:10" s="66" customFormat="1" ht="20.25" customHeight="1" x14ac:dyDescent="0.25">
      <c r="A75" s="3"/>
      <c r="B75" s="132"/>
      <c r="C75" s="194" t="s">
        <v>285</v>
      </c>
      <c r="D75" s="205"/>
      <c r="E75" s="144">
        <v>3</v>
      </c>
      <c r="F75" s="155" t="s">
        <v>238</v>
      </c>
      <c r="G75" s="42">
        <v>3.16</v>
      </c>
      <c r="H75" s="42">
        <v>3.06</v>
      </c>
      <c r="I75" s="48"/>
      <c r="J75" s="47">
        <f t="shared" si="3"/>
        <v>0</v>
      </c>
    </row>
    <row r="76" spans="1:10" s="66" customFormat="1" ht="20.25" customHeight="1" x14ac:dyDescent="0.25">
      <c r="A76" s="3"/>
      <c r="B76" s="132"/>
      <c r="C76" s="194" t="s">
        <v>284</v>
      </c>
      <c r="D76" s="205"/>
      <c r="E76" s="144">
        <v>3</v>
      </c>
      <c r="F76" s="155" t="s">
        <v>238</v>
      </c>
      <c r="G76" s="42">
        <v>3.16</v>
      </c>
      <c r="H76" s="42">
        <v>3.06</v>
      </c>
      <c r="I76" s="48"/>
      <c r="J76" s="47">
        <f t="shared" si="3"/>
        <v>0</v>
      </c>
    </row>
    <row r="77" spans="1:10" s="66" customFormat="1" ht="20.25" customHeight="1" thickBot="1" x14ac:dyDescent="0.3">
      <c r="A77" s="3"/>
      <c r="B77" s="132"/>
      <c r="C77" s="206" t="s">
        <v>283</v>
      </c>
      <c r="D77" s="207"/>
      <c r="E77" s="140">
        <v>3</v>
      </c>
      <c r="F77" s="154" t="s">
        <v>117</v>
      </c>
      <c r="G77" s="154">
        <v>3.16</v>
      </c>
      <c r="H77" s="42">
        <v>3.06</v>
      </c>
      <c r="I77" s="82"/>
      <c r="J77" s="81">
        <f t="shared" si="3"/>
        <v>0</v>
      </c>
    </row>
    <row r="78" spans="1:10" s="66" customFormat="1" ht="17.25" customHeight="1" x14ac:dyDescent="0.25">
      <c r="A78" s="115"/>
      <c r="B78" s="132"/>
      <c r="C78" s="153"/>
      <c r="H78" s="208" t="s">
        <v>282</v>
      </c>
      <c r="I78" s="208"/>
      <c r="J78" s="37">
        <f>SUM(J67:J77)</f>
        <v>0</v>
      </c>
    </row>
    <row r="79" spans="1:10" ht="42" customHeight="1" x14ac:dyDescent="0.25">
      <c r="A79" s="197" t="s">
        <v>281</v>
      </c>
      <c r="B79" s="197"/>
      <c r="C79" s="197"/>
      <c r="D79" s="197"/>
      <c r="E79" s="197"/>
      <c r="F79" s="197"/>
      <c r="G79" s="197"/>
      <c r="H79" s="197"/>
      <c r="I79" s="197"/>
      <c r="J79" s="197"/>
    </row>
    <row r="80" spans="1:10" ht="16.5" customHeight="1" thickBot="1" x14ac:dyDescent="0.3">
      <c r="C80" s="211" t="s">
        <v>280</v>
      </c>
      <c r="D80" s="212"/>
      <c r="E80" s="135"/>
      <c r="F80" s="135"/>
      <c r="G80" s="135"/>
      <c r="H80" s="135"/>
      <c r="I80" s="135"/>
      <c r="J80" s="152"/>
    </row>
    <row r="81" spans="1:198" ht="25.5" customHeight="1" thickBot="1" x14ac:dyDescent="0.3">
      <c r="A81" s="145"/>
      <c r="B81" s="61"/>
      <c r="C81" s="211"/>
      <c r="D81" s="212"/>
      <c r="E81" s="59" t="s">
        <v>110</v>
      </c>
      <c r="F81" s="58" t="s">
        <v>47</v>
      </c>
      <c r="G81" s="58" t="s">
        <v>109</v>
      </c>
      <c r="H81" s="58" t="s">
        <v>108</v>
      </c>
      <c r="I81" s="58" t="s">
        <v>44</v>
      </c>
      <c r="J81" s="57" t="s">
        <v>14</v>
      </c>
    </row>
    <row r="82" spans="1:198" ht="20.25" customHeight="1" x14ac:dyDescent="0.25">
      <c r="A82" s="145"/>
      <c r="B82" s="51"/>
      <c r="C82" s="213" t="s">
        <v>279</v>
      </c>
      <c r="D82" s="214"/>
      <c r="E82" s="151">
        <v>3</v>
      </c>
      <c r="F82" s="78" t="s">
        <v>238</v>
      </c>
      <c r="G82" s="42">
        <v>3.02</v>
      </c>
      <c r="H82" s="42">
        <v>2.93</v>
      </c>
      <c r="I82" s="48"/>
      <c r="J82" s="88">
        <f t="shared" ref="J82:J98" si="4">IF(I82&lt;3,0,IF(I82&lt;10,G82*I82,H82*I82))</f>
        <v>0</v>
      </c>
    </row>
    <row r="83" spans="1:198" ht="20.25" customHeight="1" x14ac:dyDescent="0.25">
      <c r="A83" s="54" t="s">
        <v>20</v>
      </c>
      <c r="B83" s="132"/>
      <c r="C83" s="215" t="s">
        <v>278</v>
      </c>
      <c r="D83" s="216"/>
      <c r="E83" s="144">
        <v>3</v>
      </c>
      <c r="F83" s="144" t="s">
        <v>117</v>
      </c>
      <c r="G83" s="42">
        <v>3.95</v>
      </c>
      <c r="H83" s="42">
        <v>3.83</v>
      </c>
      <c r="I83" s="48"/>
      <c r="J83" s="47">
        <f t="shared" si="4"/>
        <v>0</v>
      </c>
    </row>
    <row r="84" spans="1:198" ht="20.25" customHeight="1" x14ac:dyDescent="0.25">
      <c r="A84" s="145"/>
      <c r="B84" s="132"/>
      <c r="C84" s="215" t="s">
        <v>277</v>
      </c>
      <c r="D84" s="216"/>
      <c r="E84" s="144">
        <v>3</v>
      </c>
      <c r="F84" s="144" t="s">
        <v>241</v>
      </c>
      <c r="G84" s="42">
        <v>3.95</v>
      </c>
      <c r="H84" s="42">
        <v>3.83</v>
      </c>
      <c r="I84" s="48"/>
      <c r="J84" s="47">
        <f t="shared" si="4"/>
        <v>0</v>
      </c>
    </row>
    <row r="85" spans="1:198" ht="20.25" customHeight="1" x14ac:dyDescent="0.25">
      <c r="A85" s="145"/>
      <c r="B85" s="132"/>
      <c r="C85" s="194" t="s">
        <v>276</v>
      </c>
      <c r="D85" s="205"/>
      <c r="E85" s="144">
        <v>3</v>
      </c>
      <c r="F85" s="144" t="s">
        <v>275</v>
      </c>
      <c r="G85" s="42">
        <v>7.07</v>
      </c>
      <c r="H85" s="42">
        <v>6.84</v>
      </c>
      <c r="I85" s="48"/>
      <c r="J85" s="47">
        <f t="shared" si="4"/>
        <v>0</v>
      </c>
    </row>
    <row r="86" spans="1:198" ht="20.25" customHeight="1" x14ac:dyDescent="0.25">
      <c r="A86" s="54" t="s">
        <v>20</v>
      </c>
      <c r="B86" s="132"/>
      <c r="C86" s="217" t="s">
        <v>274</v>
      </c>
      <c r="D86" s="218"/>
      <c r="E86" s="144">
        <v>3</v>
      </c>
      <c r="F86" s="144" t="s">
        <v>238</v>
      </c>
      <c r="G86" s="42">
        <v>3.02</v>
      </c>
      <c r="H86" s="42">
        <v>2.93</v>
      </c>
      <c r="I86" s="48"/>
      <c r="J86" s="47">
        <f t="shared" si="4"/>
        <v>0</v>
      </c>
    </row>
    <row r="87" spans="1:198" ht="20.25" customHeight="1" x14ac:dyDescent="0.25">
      <c r="A87" s="145"/>
      <c r="B87" s="132"/>
      <c r="C87" s="215" t="s">
        <v>273</v>
      </c>
      <c r="D87" s="216"/>
      <c r="E87" s="144">
        <v>3</v>
      </c>
      <c r="F87" s="144" t="s">
        <v>238</v>
      </c>
      <c r="G87" s="42">
        <v>3.02</v>
      </c>
      <c r="H87" s="42">
        <v>2.93</v>
      </c>
      <c r="I87" s="48"/>
      <c r="J87" s="47">
        <f t="shared" si="4"/>
        <v>0</v>
      </c>
    </row>
    <row r="88" spans="1:198" ht="20.25" customHeight="1" x14ac:dyDescent="0.25">
      <c r="A88" s="145"/>
      <c r="B88" s="46" t="s">
        <v>20</v>
      </c>
      <c r="C88" s="217" t="s">
        <v>272</v>
      </c>
      <c r="D88" s="218"/>
      <c r="E88" s="144">
        <v>3</v>
      </c>
      <c r="F88" s="144" t="s">
        <v>238</v>
      </c>
      <c r="G88" s="42">
        <v>3.02</v>
      </c>
      <c r="H88" s="42">
        <v>2.93</v>
      </c>
      <c r="I88" s="48"/>
      <c r="J88" s="47">
        <f t="shared" si="4"/>
        <v>0</v>
      </c>
    </row>
    <row r="89" spans="1:198" ht="20.25" customHeight="1" x14ac:dyDescent="0.25">
      <c r="A89" s="54" t="s">
        <v>20</v>
      </c>
      <c r="B89" s="132"/>
      <c r="C89" s="215" t="s">
        <v>271</v>
      </c>
      <c r="D89" s="216"/>
      <c r="E89" s="144">
        <v>3</v>
      </c>
      <c r="F89" s="144" t="s">
        <v>230</v>
      </c>
      <c r="G89" s="42">
        <v>3.02</v>
      </c>
      <c r="H89" s="42">
        <v>2.93</v>
      </c>
      <c r="I89" s="48"/>
      <c r="J89" s="47">
        <f t="shared" si="4"/>
        <v>0</v>
      </c>
    </row>
    <row r="90" spans="1:198" ht="20.25" customHeight="1" x14ac:dyDescent="0.25">
      <c r="A90" s="145"/>
      <c r="B90" s="132"/>
      <c r="C90" s="217" t="s">
        <v>270</v>
      </c>
      <c r="D90" s="218"/>
      <c r="E90" s="144">
        <v>3</v>
      </c>
      <c r="F90" s="49" t="s">
        <v>243</v>
      </c>
      <c r="G90" s="42">
        <v>3.02</v>
      </c>
      <c r="H90" s="42">
        <v>2.93</v>
      </c>
      <c r="I90" s="48"/>
      <c r="J90" s="47">
        <f t="shared" si="4"/>
        <v>0</v>
      </c>
    </row>
    <row r="91" spans="1:198" ht="20.25" customHeight="1" x14ac:dyDescent="0.25">
      <c r="A91" s="145"/>
      <c r="B91" s="115"/>
      <c r="C91" s="217" t="s">
        <v>269</v>
      </c>
      <c r="D91" s="218"/>
      <c r="E91" s="144">
        <v>3</v>
      </c>
      <c r="F91" s="49" t="s">
        <v>117</v>
      </c>
      <c r="G91" s="42">
        <v>3.02</v>
      </c>
      <c r="H91" s="42">
        <v>2.93</v>
      </c>
      <c r="I91" s="48"/>
      <c r="J91" s="47">
        <f t="shared" si="4"/>
        <v>0</v>
      </c>
    </row>
    <row r="92" spans="1:198" ht="20.25" customHeight="1" x14ac:dyDescent="0.25">
      <c r="A92" s="145"/>
      <c r="B92" s="132"/>
      <c r="C92" s="217" t="s">
        <v>268</v>
      </c>
      <c r="D92" s="218"/>
      <c r="E92" s="144">
        <v>3</v>
      </c>
      <c r="F92" s="49" t="s">
        <v>243</v>
      </c>
      <c r="G92" s="42">
        <v>3.02</v>
      </c>
      <c r="H92" s="42">
        <v>2.93</v>
      </c>
      <c r="I92" s="48"/>
      <c r="J92" s="47">
        <f t="shared" si="4"/>
        <v>0</v>
      </c>
    </row>
    <row r="93" spans="1:198" ht="20.25" customHeight="1" x14ac:dyDescent="0.25">
      <c r="A93" s="54" t="s">
        <v>20</v>
      </c>
      <c r="B93" s="132"/>
      <c r="C93" s="215" t="s">
        <v>267</v>
      </c>
      <c r="D93" s="216"/>
      <c r="E93" s="144">
        <v>3</v>
      </c>
      <c r="F93" s="49" t="s">
        <v>243</v>
      </c>
      <c r="G93" s="42">
        <v>3.02</v>
      </c>
      <c r="H93" s="42">
        <v>2.93</v>
      </c>
      <c r="I93" s="48"/>
      <c r="J93" s="47">
        <f t="shared" si="4"/>
        <v>0</v>
      </c>
    </row>
    <row r="94" spans="1:198" ht="20.25" customHeight="1" x14ac:dyDescent="0.25">
      <c r="A94" s="145"/>
      <c r="B94" s="132"/>
      <c r="C94" s="217" t="s">
        <v>266</v>
      </c>
      <c r="D94" s="218"/>
      <c r="E94" s="144">
        <v>3</v>
      </c>
      <c r="F94" s="49" t="s">
        <v>117</v>
      </c>
      <c r="G94" s="42">
        <v>3.02</v>
      </c>
      <c r="H94" s="42">
        <v>2.93</v>
      </c>
      <c r="I94" s="48"/>
      <c r="J94" s="47">
        <f t="shared" si="4"/>
        <v>0</v>
      </c>
    </row>
    <row r="95" spans="1:198" ht="20.25" customHeight="1" x14ac:dyDescent="0.25">
      <c r="A95" s="145"/>
      <c r="B95" s="132"/>
      <c r="C95" s="217" t="s">
        <v>265</v>
      </c>
      <c r="D95" s="218"/>
      <c r="E95" s="144">
        <v>3</v>
      </c>
      <c r="F95" s="49" t="s">
        <v>234</v>
      </c>
      <c r="G95" s="42">
        <v>3.02</v>
      </c>
      <c r="H95" s="42">
        <v>2.93</v>
      </c>
      <c r="I95" s="48"/>
      <c r="J95" s="47">
        <f t="shared" si="4"/>
        <v>0</v>
      </c>
    </row>
    <row r="96" spans="1:198" s="4" customFormat="1" ht="20.25" customHeight="1" x14ac:dyDescent="0.25">
      <c r="A96" s="145"/>
      <c r="B96" s="132"/>
      <c r="C96" s="217" t="s">
        <v>264</v>
      </c>
      <c r="D96" s="218"/>
      <c r="E96" s="144">
        <v>3</v>
      </c>
      <c r="F96" s="49" t="s">
        <v>241</v>
      </c>
      <c r="G96" s="42">
        <v>3.02</v>
      </c>
      <c r="H96" s="42">
        <v>2.93</v>
      </c>
      <c r="I96" s="48"/>
      <c r="J96" s="47">
        <f t="shared" si="4"/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</row>
    <row r="97" spans="1:198" s="4" customFormat="1" ht="20.25" customHeight="1" x14ac:dyDescent="0.25">
      <c r="A97" s="145"/>
      <c r="B97" s="132"/>
      <c r="C97" s="217" t="s">
        <v>263</v>
      </c>
      <c r="D97" s="218"/>
      <c r="E97" s="144">
        <v>3</v>
      </c>
      <c r="F97" s="49" t="s">
        <v>234</v>
      </c>
      <c r="G97" s="42">
        <v>3.02</v>
      </c>
      <c r="H97" s="42">
        <v>2.93</v>
      </c>
      <c r="I97" s="48"/>
      <c r="J97" s="47">
        <f t="shared" si="4"/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</row>
    <row r="98" spans="1:198" s="4" customFormat="1" ht="20.25" customHeight="1" x14ac:dyDescent="0.25">
      <c r="A98" s="54" t="s">
        <v>20</v>
      </c>
      <c r="B98" s="132"/>
      <c r="C98" s="215" t="s">
        <v>262</v>
      </c>
      <c r="D98" s="216"/>
      <c r="E98" s="144">
        <v>3</v>
      </c>
      <c r="F98" s="49" t="s">
        <v>241</v>
      </c>
      <c r="G98" s="42">
        <v>3.02</v>
      </c>
      <c r="H98" s="42">
        <v>2.93</v>
      </c>
      <c r="I98" s="48"/>
      <c r="J98" s="47">
        <f t="shared" si="4"/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</row>
    <row r="99" spans="1:198" s="4" customFormat="1" ht="20.25" customHeight="1" x14ac:dyDescent="0.25">
      <c r="A99" s="145"/>
      <c r="B99" s="132"/>
      <c r="C99" s="194" t="s">
        <v>261</v>
      </c>
      <c r="D99" s="195"/>
      <c r="E99" s="150"/>
      <c r="F99" s="149"/>
      <c r="G99" s="148"/>
      <c r="H99" s="148"/>
      <c r="I99" s="147"/>
      <c r="J99" s="14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</row>
    <row r="100" spans="1:198" s="4" customFormat="1" ht="20.25" customHeight="1" x14ac:dyDescent="0.25">
      <c r="A100" s="145"/>
      <c r="B100" s="115"/>
      <c r="C100" s="192" t="s">
        <v>260</v>
      </c>
      <c r="D100" s="193"/>
      <c r="E100" s="144">
        <v>3</v>
      </c>
      <c r="F100" s="49" t="s">
        <v>241</v>
      </c>
      <c r="G100" s="42">
        <v>3.02</v>
      </c>
      <c r="H100" s="42">
        <v>2.93</v>
      </c>
      <c r="I100" s="48"/>
      <c r="J100" s="47">
        <f t="shared" ref="J100:J126" si="5">IF(I100&lt;3,0,IF(I100&lt;10,G100*I100,H100*I100))</f>
        <v>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</row>
    <row r="101" spans="1:198" s="4" customFormat="1" ht="20.25" customHeight="1" x14ac:dyDescent="0.25">
      <c r="A101" s="145"/>
      <c r="B101" s="115"/>
      <c r="C101" s="192" t="s">
        <v>259</v>
      </c>
      <c r="D101" s="193"/>
      <c r="E101" s="144">
        <v>3</v>
      </c>
      <c r="F101" s="49" t="s">
        <v>241</v>
      </c>
      <c r="G101" s="42">
        <v>3.02</v>
      </c>
      <c r="H101" s="42">
        <v>2.93</v>
      </c>
      <c r="I101" s="48"/>
      <c r="J101" s="47">
        <f t="shared" si="5"/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</row>
    <row r="102" spans="1:198" s="4" customFormat="1" ht="20.25" customHeight="1" x14ac:dyDescent="0.25">
      <c r="A102" s="145"/>
      <c r="B102" s="51"/>
      <c r="C102" s="217" t="s">
        <v>258</v>
      </c>
      <c r="D102" s="218"/>
      <c r="E102" s="144">
        <v>3</v>
      </c>
      <c r="F102" s="49" t="s">
        <v>238</v>
      </c>
      <c r="G102" s="42">
        <v>3.02</v>
      </c>
      <c r="H102" s="42">
        <v>2.93</v>
      </c>
      <c r="I102" s="48"/>
      <c r="J102" s="47">
        <f t="shared" si="5"/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</row>
    <row r="103" spans="1:198" s="4" customFormat="1" ht="20.25" customHeight="1" x14ac:dyDescent="0.25">
      <c r="A103" s="145"/>
      <c r="B103" s="132"/>
      <c r="C103" s="217" t="s">
        <v>257</v>
      </c>
      <c r="D103" s="218"/>
      <c r="E103" s="144">
        <v>3</v>
      </c>
      <c r="F103" s="49" t="s">
        <v>238</v>
      </c>
      <c r="G103" s="42">
        <v>3.02</v>
      </c>
      <c r="H103" s="42">
        <v>2.93</v>
      </c>
      <c r="I103" s="48"/>
      <c r="J103" s="47">
        <f t="shared" si="5"/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</row>
    <row r="104" spans="1:198" s="4" customFormat="1" ht="20.25" customHeight="1" x14ac:dyDescent="0.25">
      <c r="A104" s="145"/>
      <c r="B104" s="132"/>
      <c r="C104" s="217" t="s">
        <v>256</v>
      </c>
      <c r="D104" s="218"/>
      <c r="E104" s="144">
        <v>3</v>
      </c>
      <c r="F104" s="49" t="s">
        <v>121</v>
      </c>
      <c r="G104" s="42">
        <v>5.07</v>
      </c>
      <c r="H104" s="42">
        <v>4.91</v>
      </c>
      <c r="I104" s="48"/>
      <c r="J104" s="47">
        <f t="shared" si="5"/>
        <v>0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</row>
    <row r="105" spans="1:198" s="4" customFormat="1" ht="20.25" customHeight="1" x14ac:dyDescent="0.25">
      <c r="A105" s="145"/>
      <c r="B105" s="132"/>
      <c r="C105" s="217" t="s">
        <v>255</v>
      </c>
      <c r="D105" s="218"/>
      <c r="E105" s="144">
        <v>3</v>
      </c>
      <c r="F105" s="49" t="s">
        <v>234</v>
      </c>
      <c r="G105" s="42">
        <v>3.49</v>
      </c>
      <c r="H105" s="42">
        <v>3.38</v>
      </c>
      <c r="I105" s="48"/>
      <c r="J105" s="47">
        <f t="shared" si="5"/>
        <v>0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</row>
    <row r="106" spans="1:198" s="4" customFormat="1" ht="20.25" customHeight="1" x14ac:dyDescent="0.25">
      <c r="A106" s="145"/>
      <c r="B106" s="132"/>
      <c r="C106" s="217" t="s">
        <v>254</v>
      </c>
      <c r="D106" s="218"/>
      <c r="E106" s="144">
        <v>3</v>
      </c>
      <c r="F106" s="49" t="s">
        <v>121</v>
      </c>
      <c r="G106" s="42">
        <v>5.07</v>
      </c>
      <c r="H106" s="42">
        <v>4.91</v>
      </c>
      <c r="I106" s="48"/>
      <c r="J106" s="47">
        <f t="shared" si="5"/>
        <v>0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</row>
    <row r="107" spans="1:198" s="4" customFormat="1" ht="20.25" customHeight="1" x14ac:dyDescent="0.25">
      <c r="A107" s="54" t="s">
        <v>20</v>
      </c>
      <c r="B107" s="132"/>
      <c r="C107" s="215" t="s">
        <v>253</v>
      </c>
      <c r="D107" s="216"/>
      <c r="E107" s="144">
        <v>3</v>
      </c>
      <c r="F107" s="49" t="s">
        <v>238</v>
      </c>
      <c r="G107" s="42">
        <v>3.02</v>
      </c>
      <c r="H107" s="42">
        <v>2.93</v>
      </c>
      <c r="I107" s="48"/>
      <c r="J107" s="47">
        <f t="shared" si="5"/>
        <v>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</row>
    <row r="108" spans="1:198" s="4" customFormat="1" ht="20.25" customHeight="1" x14ac:dyDescent="0.25">
      <c r="A108" s="54" t="s">
        <v>20</v>
      </c>
      <c r="B108" s="132"/>
      <c r="C108" s="215" t="s">
        <v>252</v>
      </c>
      <c r="D108" s="216"/>
      <c r="E108" s="144">
        <v>3</v>
      </c>
      <c r="F108" s="49" t="s">
        <v>117</v>
      </c>
      <c r="G108" s="42">
        <v>3.02</v>
      </c>
      <c r="H108" s="42">
        <v>2.93</v>
      </c>
      <c r="I108" s="48"/>
      <c r="J108" s="47">
        <f t="shared" si="5"/>
        <v>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</row>
    <row r="109" spans="1:198" ht="20.25" customHeight="1" x14ac:dyDescent="0.25">
      <c r="A109" s="54" t="s">
        <v>20</v>
      </c>
      <c r="B109" s="132"/>
      <c r="C109" s="215" t="s">
        <v>251</v>
      </c>
      <c r="D109" s="216"/>
      <c r="E109" s="144">
        <v>3</v>
      </c>
      <c r="F109" s="49" t="s">
        <v>250</v>
      </c>
      <c r="G109" s="42">
        <v>5.35</v>
      </c>
      <c r="H109" s="42">
        <v>5.18</v>
      </c>
      <c r="I109" s="48"/>
      <c r="J109" s="47">
        <f t="shared" si="5"/>
        <v>0</v>
      </c>
    </row>
    <row r="110" spans="1:198" ht="20.25" customHeight="1" x14ac:dyDescent="0.25">
      <c r="A110" s="145"/>
      <c r="B110" s="115"/>
      <c r="C110" s="217" t="s">
        <v>249</v>
      </c>
      <c r="D110" s="218"/>
      <c r="E110" s="144">
        <v>3</v>
      </c>
      <c r="F110" s="49" t="s">
        <v>243</v>
      </c>
      <c r="G110" s="42">
        <v>3.02</v>
      </c>
      <c r="H110" s="42">
        <v>2.93</v>
      </c>
      <c r="I110" s="48"/>
      <c r="J110" s="47">
        <f t="shared" si="5"/>
        <v>0</v>
      </c>
    </row>
    <row r="111" spans="1:198" ht="20.25" customHeight="1" x14ac:dyDescent="0.25">
      <c r="A111" s="145"/>
      <c r="B111" s="132"/>
      <c r="C111" s="217" t="s">
        <v>248</v>
      </c>
      <c r="D111" s="218"/>
      <c r="E111" s="144">
        <v>3</v>
      </c>
      <c r="F111" s="49" t="s">
        <v>117</v>
      </c>
      <c r="G111" s="42">
        <v>3.02</v>
      </c>
      <c r="H111" s="42">
        <v>2.93</v>
      </c>
      <c r="I111" s="48"/>
      <c r="J111" s="47">
        <f t="shared" si="5"/>
        <v>0</v>
      </c>
    </row>
    <row r="112" spans="1:198" ht="20.25" customHeight="1" x14ac:dyDescent="0.25">
      <c r="A112" s="54" t="s">
        <v>20</v>
      </c>
      <c r="B112" s="132"/>
      <c r="C112" s="217" t="s">
        <v>247</v>
      </c>
      <c r="D112" s="218"/>
      <c r="E112" s="144">
        <v>3</v>
      </c>
      <c r="F112" s="49" t="s">
        <v>117</v>
      </c>
      <c r="G112" s="42">
        <v>3.02</v>
      </c>
      <c r="H112" s="42">
        <v>2.93</v>
      </c>
      <c r="I112" s="48"/>
      <c r="J112" s="47">
        <f t="shared" si="5"/>
        <v>0</v>
      </c>
    </row>
    <row r="113" spans="1:198" ht="20.25" customHeight="1" x14ac:dyDescent="0.25">
      <c r="A113" s="54" t="s">
        <v>20</v>
      </c>
      <c r="B113" s="51"/>
      <c r="C113" s="217" t="s">
        <v>246</v>
      </c>
      <c r="D113" s="218"/>
      <c r="E113" s="144">
        <v>3</v>
      </c>
      <c r="F113" s="49" t="s">
        <v>243</v>
      </c>
      <c r="G113" s="42">
        <v>3.02</v>
      </c>
      <c r="H113" s="42">
        <v>2.93</v>
      </c>
      <c r="I113" s="48"/>
      <c r="J113" s="47">
        <f t="shared" si="5"/>
        <v>0</v>
      </c>
    </row>
    <row r="114" spans="1:198" ht="20.25" customHeight="1" x14ac:dyDescent="0.25">
      <c r="A114" s="54" t="s">
        <v>20</v>
      </c>
      <c r="B114" s="51"/>
      <c r="C114" s="217" t="s">
        <v>245</v>
      </c>
      <c r="D114" s="218"/>
      <c r="E114" s="144">
        <v>3</v>
      </c>
      <c r="F114" s="49" t="s">
        <v>241</v>
      </c>
      <c r="G114" s="42">
        <v>3.02</v>
      </c>
      <c r="H114" s="42">
        <v>2.93</v>
      </c>
      <c r="I114" s="48"/>
      <c r="J114" s="47">
        <f t="shared" si="5"/>
        <v>0</v>
      </c>
    </row>
    <row r="115" spans="1:198" ht="20.25" customHeight="1" x14ac:dyDescent="0.25">
      <c r="A115" s="145"/>
      <c r="B115" s="132"/>
      <c r="C115" s="217" t="s">
        <v>244</v>
      </c>
      <c r="D115" s="218"/>
      <c r="E115" s="144">
        <v>3</v>
      </c>
      <c r="F115" s="49" t="s">
        <v>243</v>
      </c>
      <c r="G115" s="42">
        <v>3.02</v>
      </c>
      <c r="H115" s="42">
        <v>2.93</v>
      </c>
      <c r="I115" s="48"/>
      <c r="J115" s="47">
        <f t="shared" si="5"/>
        <v>0</v>
      </c>
    </row>
    <row r="116" spans="1:198" ht="20.25" customHeight="1" x14ac:dyDescent="0.25">
      <c r="A116" s="54" t="s">
        <v>20</v>
      </c>
      <c r="B116" s="132"/>
      <c r="C116" s="217" t="s">
        <v>242</v>
      </c>
      <c r="D116" s="218"/>
      <c r="E116" s="144">
        <v>3</v>
      </c>
      <c r="F116" s="49" t="s">
        <v>241</v>
      </c>
      <c r="G116" s="42">
        <v>3.02</v>
      </c>
      <c r="H116" s="42">
        <v>2.93</v>
      </c>
      <c r="I116" s="48"/>
      <c r="J116" s="47">
        <f t="shared" si="5"/>
        <v>0</v>
      </c>
    </row>
    <row r="117" spans="1:198" ht="20.25" customHeight="1" x14ac:dyDescent="0.25">
      <c r="A117" s="145"/>
      <c r="B117" s="132"/>
      <c r="C117" s="217" t="s">
        <v>240</v>
      </c>
      <c r="D117" s="218"/>
      <c r="E117" s="144">
        <v>3</v>
      </c>
      <c r="F117" s="49" t="s">
        <v>238</v>
      </c>
      <c r="G117" s="42">
        <v>3.02</v>
      </c>
      <c r="H117" s="42">
        <v>2.93</v>
      </c>
      <c r="I117" s="48"/>
      <c r="J117" s="47">
        <f t="shared" si="5"/>
        <v>0</v>
      </c>
    </row>
    <row r="118" spans="1:198" ht="20.25" customHeight="1" x14ac:dyDescent="0.25">
      <c r="A118" s="145"/>
      <c r="B118" s="132"/>
      <c r="C118" s="217" t="s">
        <v>239</v>
      </c>
      <c r="D118" s="218"/>
      <c r="E118" s="144">
        <v>3</v>
      </c>
      <c r="F118" s="49" t="s">
        <v>238</v>
      </c>
      <c r="G118" s="42">
        <v>3.02</v>
      </c>
      <c r="H118" s="42">
        <v>2.93</v>
      </c>
      <c r="I118" s="48"/>
      <c r="J118" s="47">
        <f t="shared" si="5"/>
        <v>0</v>
      </c>
    </row>
    <row r="119" spans="1:198" ht="20.25" customHeight="1" x14ac:dyDescent="0.25">
      <c r="A119" s="145"/>
      <c r="B119" s="132"/>
      <c r="C119" s="217" t="s">
        <v>237</v>
      </c>
      <c r="D119" s="218"/>
      <c r="E119" s="144">
        <v>3</v>
      </c>
      <c r="F119" s="49" t="s">
        <v>236</v>
      </c>
      <c r="G119" s="42">
        <v>5.07</v>
      </c>
      <c r="H119" s="42">
        <v>4.91</v>
      </c>
      <c r="I119" s="48"/>
      <c r="J119" s="47">
        <f t="shared" si="5"/>
        <v>0</v>
      </c>
    </row>
    <row r="120" spans="1:198" ht="20.25" customHeight="1" x14ac:dyDescent="0.25">
      <c r="A120" s="145"/>
      <c r="C120" s="217" t="s">
        <v>235</v>
      </c>
      <c r="D120" s="218"/>
      <c r="E120" s="144">
        <v>3</v>
      </c>
      <c r="F120" s="49" t="s">
        <v>234</v>
      </c>
      <c r="G120" s="42">
        <v>3.49</v>
      </c>
      <c r="H120" s="42">
        <v>3.38</v>
      </c>
      <c r="I120" s="48"/>
      <c r="J120" s="47">
        <f t="shared" si="5"/>
        <v>0</v>
      </c>
    </row>
    <row r="121" spans="1:198" ht="20.25" customHeight="1" x14ac:dyDescent="0.25">
      <c r="A121" s="145"/>
      <c r="B121" s="46" t="s">
        <v>20</v>
      </c>
      <c r="C121" s="217" t="s">
        <v>233</v>
      </c>
      <c r="D121" s="218"/>
      <c r="E121" s="144">
        <v>3</v>
      </c>
      <c r="F121" s="49" t="s">
        <v>121</v>
      </c>
      <c r="G121" s="42">
        <v>3.91</v>
      </c>
      <c r="H121" s="42">
        <v>3.78</v>
      </c>
      <c r="I121" s="48"/>
      <c r="J121" s="47">
        <f t="shared" si="5"/>
        <v>0</v>
      </c>
    </row>
    <row r="122" spans="1:198" ht="20.25" customHeight="1" x14ac:dyDescent="0.25">
      <c r="A122" s="145"/>
      <c r="B122" s="4"/>
      <c r="C122" s="217" t="s">
        <v>232</v>
      </c>
      <c r="D122" s="218"/>
      <c r="E122" s="144">
        <v>3</v>
      </c>
      <c r="F122" s="49" t="s">
        <v>121</v>
      </c>
      <c r="G122" s="42">
        <v>5.07</v>
      </c>
      <c r="H122" s="42">
        <v>4.91</v>
      </c>
      <c r="I122" s="48"/>
      <c r="J122" s="47">
        <f t="shared" si="5"/>
        <v>0</v>
      </c>
    </row>
    <row r="123" spans="1:198" ht="20.25" customHeight="1" x14ac:dyDescent="0.25">
      <c r="A123" s="145"/>
      <c r="B123" s="132"/>
      <c r="C123" s="217" t="s">
        <v>231</v>
      </c>
      <c r="D123" s="218"/>
      <c r="E123" s="144">
        <v>3</v>
      </c>
      <c r="F123" s="49" t="s">
        <v>230</v>
      </c>
      <c r="G123" s="42">
        <v>4.18</v>
      </c>
      <c r="H123" s="42">
        <v>4.04</v>
      </c>
      <c r="I123" s="48"/>
      <c r="J123" s="47">
        <f t="shared" si="5"/>
        <v>0</v>
      </c>
    </row>
    <row r="124" spans="1:198" ht="20.25" customHeight="1" x14ac:dyDescent="0.25">
      <c r="A124" s="52"/>
      <c r="B124" s="46" t="s">
        <v>20</v>
      </c>
      <c r="C124" s="217" t="s">
        <v>229</v>
      </c>
      <c r="D124" s="218"/>
      <c r="E124" s="144">
        <v>3</v>
      </c>
      <c r="F124" s="49" t="s">
        <v>117</v>
      </c>
      <c r="G124" s="42">
        <v>3.02</v>
      </c>
      <c r="H124" s="42">
        <v>2.93</v>
      </c>
      <c r="I124" s="48"/>
      <c r="J124" s="47">
        <f t="shared" si="5"/>
        <v>0</v>
      </c>
    </row>
    <row r="125" spans="1:198" s="4" customFormat="1" ht="20.25" customHeight="1" x14ac:dyDescent="0.25">
      <c r="A125" s="54" t="s">
        <v>20</v>
      </c>
      <c r="B125" s="132"/>
      <c r="C125" s="215" t="s">
        <v>228</v>
      </c>
      <c r="D125" s="216"/>
      <c r="E125" s="144">
        <v>3</v>
      </c>
      <c r="F125" s="49" t="s">
        <v>117</v>
      </c>
      <c r="G125" s="42">
        <v>3.02</v>
      </c>
      <c r="H125" s="42">
        <v>2.93</v>
      </c>
      <c r="I125" s="48"/>
      <c r="J125" s="47">
        <f t="shared" si="5"/>
        <v>0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</row>
    <row r="126" spans="1:198" s="4" customFormat="1" ht="20.25" customHeight="1" thickBot="1" x14ac:dyDescent="0.3">
      <c r="A126" s="54" t="s">
        <v>20</v>
      </c>
      <c r="B126" s="132"/>
      <c r="C126" s="206" t="s">
        <v>227</v>
      </c>
      <c r="D126" s="207"/>
      <c r="E126" s="140">
        <v>3</v>
      </c>
      <c r="F126" s="70" t="s">
        <v>121</v>
      </c>
      <c r="G126" s="69">
        <v>5.07</v>
      </c>
      <c r="H126" s="69">
        <v>4.91</v>
      </c>
      <c r="I126" s="82"/>
      <c r="J126" s="81">
        <f t="shared" si="5"/>
        <v>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</row>
    <row r="127" spans="1:198" s="4" customFormat="1" ht="20.25" customHeight="1" x14ac:dyDescent="0.25">
      <c r="A127" s="3"/>
      <c r="B127" s="2"/>
      <c r="C127" s="1"/>
      <c r="D127" s="1"/>
      <c r="E127" s="1"/>
      <c r="F127" s="1"/>
      <c r="G127" s="1"/>
      <c r="H127" s="1"/>
      <c r="I127" s="12" t="s">
        <v>226</v>
      </c>
      <c r="J127" s="37">
        <f>SUM(J82:J126)</f>
        <v>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</row>
    <row r="128" spans="1:198" ht="42" customHeight="1" x14ac:dyDescent="0.25">
      <c r="A128" s="197" t="s">
        <v>225</v>
      </c>
      <c r="B128" s="197"/>
      <c r="C128" s="197"/>
      <c r="D128" s="197"/>
      <c r="E128" s="197"/>
      <c r="F128" s="197"/>
      <c r="G128" s="197"/>
      <c r="H128" s="197"/>
      <c r="I128" s="197"/>
      <c r="J128" s="197"/>
    </row>
    <row r="129" spans="1:198" s="4" customFormat="1" ht="20.25" customHeight="1" thickBot="1" x14ac:dyDescent="0.3">
      <c r="A129" s="22"/>
      <c r="B129" s="2"/>
      <c r="C129" s="1"/>
      <c r="D129" s="66"/>
      <c r="E129" s="66"/>
      <c r="F129" s="66"/>
      <c r="G129" s="66"/>
      <c r="H129" s="66"/>
      <c r="I129" s="6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</row>
    <row r="130" spans="1:198" s="4" customFormat="1" ht="27" customHeight="1" thickBot="1" x14ac:dyDescent="0.3">
      <c r="A130" s="62"/>
      <c r="B130" s="61"/>
      <c r="C130" s="60"/>
      <c r="D130" s="1"/>
      <c r="E130" s="59" t="s">
        <v>110</v>
      </c>
      <c r="F130" s="58" t="s">
        <v>47</v>
      </c>
      <c r="G130" s="58" t="s">
        <v>109</v>
      </c>
      <c r="H130" s="58" t="s">
        <v>108</v>
      </c>
      <c r="I130" s="58" t="s">
        <v>44</v>
      </c>
      <c r="J130" s="57" t="s">
        <v>14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</row>
    <row r="131" spans="1:198" s="4" customFormat="1" ht="20.25" customHeight="1" x14ac:dyDescent="0.25">
      <c r="A131" s="62"/>
      <c r="B131" s="102"/>
      <c r="C131" s="209" t="s">
        <v>224</v>
      </c>
      <c r="D131" s="210"/>
      <c r="E131" s="134">
        <v>1</v>
      </c>
      <c r="F131" s="78" t="s">
        <v>207</v>
      </c>
      <c r="G131" s="42">
        <v>20.46</v>
      </c>
      <c r="H131" s="42">
        <v>19.8</v>
      </c>
      <c r="I131" s="89"/>
      <c r="J131" s="88">
        <f t="shared" ref="J131:J156" si="6">IF(I131&lt;10,G131*I131,H131*I131)</f>
        <v>0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</row>
    <row r="132" spans="1:198" s="4" customFormat="1" ht="20.25" customHeight="1" x14ac:dyDescent="0.25">
      <c r="A132" s="62"/>
      <c r="B132" s="143"/>
      <c r="C132" s="215" t="s">
        <v>223</v>
      </c>
      <c r="D132" s="216"/>
      <c r="E132" s="50">
        <v>1</v>
      </c>
      <c r="F132" s="49" t="s">
        <v>207</v>
      </c>
      <c r="G132" s="42">
        <v>20.46</v>
      </c>
      <c r="H132" s="42">
        <v>19.8</v>
      </c>
      <c r="I132" s="48"/>
      <c r="J132" s="47">
        <f t="shared" si="6"/>
        <v>0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</row>
    <row r="133" spans="1:198" s="4" customFormat="1" ht="20.25" customHeight="1" x14ac:dyDescent="0.25">
      <c r="A133" s="142"/>
      <c r="B133" s="143"/>
      <c r="C133" s="215" t="s">
        <v>222</v>
      </c>
      <c r="D133" s="216"/>
      <c r="E133" s="50">
        <v>1</v>
      </c>
      <c r="F133" s="49" t="s">
        <v>207</v>
      </c>
      <c r="G133" s="42">
        <v>20.46</v>
      </c>
      <c r="H133" s="42">
        <v>19.8</v>
      </c>
      <c r="I133" s="48"/>
      <c r="J133" s="47">
        <f t="shared" si="6"/>
        <v>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</row>
    <row r="134" spans="1:198" s="4" customFormat="1" ht="20.25" customHeight="1" x14ac:dyDescent="0.25">
      <c r="A134" s="142"/>
      <c r="B134" s="143"/>
      <c r="C134" s="194" t="s">
        <v>221</v>
      </c>
      <c r="D134" s="205"/>
      <c r="E134" s="50">
        <v>1</v>
      </c>
      <c r="F134" s="49" t="s">
        <v>207</v>
      </c>
      <c r="G134" s="42">
        <v>20.46</v>
      </c>
      <c r="H134" s="42">
        <v>19.8</v>
      </c>
      <c r="I134" s="48"/>
      <c r="J134" s="47">
        <f t="shared" si="6"/>
        <v>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</row>
    <row r="135" spans="1:198" s="4" customFormat="1" ht="20.25" customHeight="1" x14ac:dyDescent="0.25">
      <c r="A135" s="142"/>
      <c r="B135" s="141"/>
      <c r="C135" s="194" t="s">
        <v>220</v>
      </c>
      <c r="D135" s="205"/>
      <c r="E135" s="50">
        <v>1</v>
      </c>
      <c r="F135" s="49" t="s">
        <v>219</v>
      </c>
      <c r="G135" s="42">
        <v>20.46</v>
      </c>
      <c r="H135" s="42">
        <v>19.8</v>
      </c>
      <c r="I135" s="48"/>
      <c r="J135" s="47">
        <f t="shared" si="6"/>
        <v>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</row>
    <row r="136" spans="1:198" s="4" customFormat="1" ht="20.25" customHeight="1" x14ac:dyDescent="0.25">
      <c r="A136" s="137"/>
      <c r="B136" s="141"/>
      <c r="C136" s="194" t="s">
        <v>218</v>
      </c>
      <c r="D136" s="205"/>
      <c r="E136" s="50">
        <v>1</v>
      </c>
      <c r="F136" s="49" t="s">
        <v>211</v>
      </c>
      <c r="G136" s="42">
        <v>20.46</v>
      </c>
      <c r="H136" s="42">
        <v>19.8</v>
      </c>
      <c r="I136" s="48"/>
      <c r="J136" s="47">
        <f t="shared" si="6"/>
        <v>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</row>
    <row r="137" spans="1:198" s="4" customFormat="1" ht="20.25" customHeight="1" x14ac:dyDescent="0.25">
      <c r="A137" s="3"/>
      <c r="B137" s="141"/>
      <c r="C137" s="194" t="s">
        <v>217</v>
      </c>
      <c r="D137" s="205"/>
      <c r="E137" s="50">
        <v>1</v>
      </c>
      <c r="F137" s="49" t="s">
        <v>216</v>
      </c>
      <c r="G137" s="42">
        <v>11.25</v>
      </c>
      <c r="H137" s="42">
        <v>10.89</v>
      </c>
      <c r="I137" s="48"/>
      <c r="J137" s="47">
        <f t="shared" si="6"/>
        <v>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</row>
    <row r="138" spans="1:198" s="4" customFormat="1" ht="20.25" customHeight="1" x14ac:dyDescent="0.25">
      <c r="A138" s="3"/>
      <c r="B138" s="141"/>
      <c r="C138" s="194" t="s">
        <v>215</v>
      </c>
      <c r="D138" s="205"/>
      <c r="E138" s="50">
        <v>1</v>
      </c>
      <c r="F138" s="49" t="s">
        <v>193</v>
      </c>
      <c r="G138" s="42">
        <v>12.9</v>
      </c>
      <c r="H138" s="42">
        <v>11.61</v>
      </c>
      <c r="I138" s="48"/>
      <c r="J138" s="47">
        <f t="shared" si="6"/>
        <v>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</row>
    <row r="139" spans="1:198" s="4" customFormat="1" ht="20.25" customHeight="1" x14ac:dyDescent="0.25">
      <c r="A139" s="3"/>
      <c r="B139" s="2"/>
      <c r="C139" s="194" t="s">
        <v>214</v>
      </c>
      <c r="D139" s="205"/>
      <c r="E139" s="50">
        <v>1</v>
      </c>
      <c r="F139" s="49" t="s">
        <v>191</v>
      </c>
      <c r="G139" s="42">
        <v>20.46</v>
      </c>
      <c r="H139" s="42">
        <v>19.8</v>
      </c>
      <c r="I139" s="48"/>
      <c r="J139" s="47">
        <f t="shared" si="6"/>
        <v>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</row>
    <row r="140" spans="1:198" s="4" customFormat="1" ht="20.25" customHeight="1" x14ac:dyDescent="0.25">
      <c r="A140" s="3"/>
      <c r="B140" s="2"/>
      <c r="C140" s="194" t="s">
        <v>213</v>
      </c>
      <c r="D140" s="205"/>
      <c r="E140" s="50">
        <v>1</v>
      </c>
      <c r="F140" s="49" t="s">
        <v>188</v>
      </c>
      <c r="G140" s="42">
        <v>9.77</v>
      </c>
      <c r="H140" s="42">
        <v>9.4499999999999993</v>
      </c>
      <c r="I140" s="48"/>
      <c r="J140" s="47">
        <f t="shared" si="6"/>
        <v>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</row>
    <row r="141" spans="1:198" ht="20.25" customHeight="1" x14ac:dyDescent="0.25">
      <c r="C141" s="194" t="s">
        <v>212</v>
      </c>
      <c r="D141" s="205"/>
      <c r="E141" s="50">
        <v>1</v>
      </c>
      <c r="F141" s="49" t="s">
        <v>211</v>
      </c>
      <c r="G141" s="42">
        <v>27</v>
      </c>
      <c r="H141" s="42">
        <v>24.3</v>
      </c>
      <c r="I141" s="48"/>
      <c r="J141" s="47">
        <f t="shared" si="6"/>
        <v>0</v>
      </c>
    </row>
    <row r="142" spans="1:198" ht="20.25" customHeight="1" x14ac:dyDescent="0.25">
      <c r="C142" s="194" t="s">
        <v>210</v>
      </c>
      <c r="D142" s="205"/>
      <c r="E142" s="50">
        <v>1</v>
      </c>
      <c r="F142" s="49" t="s">
        <v>209</v>
      </c>
      <c r="G142" s="42">
        <v>20.46</v>
      </c>
      <c r="H142" s="42">
        <v>19.8</v>
      </c>
      <c r="I142" s="48"/>
      <c r="J142" s="47">
        <f t="shared" si="6"/>
        <v>0</v>
      </c>
    </row>
    <row r="143" spans="1:198" ht="20.25" customHeight="1" x14ac:dyDescent="0.25">
      <c r="C143" s="194" t="s">
        <v>208</v>
      </c>
      <c r="D143" s="205"/>
      <c r="E143" s="50">
        <v>1</v>
      </c>
      <c r="F143" s="49" t="s">
        <v>207</v>
      </c>
      <c r="G143" s="42">
        <v>20.46</v>
      </c>
      <c r="H143" s="42">
        <v>19.8</v>
      </c>
      <c r="I143" s="48"/>
      <c r="J143" s="47">
        <f t="shared" si="6"/>
        <v>0</v>
      </c>
    </row>
    <row r="144" spans="1:198" ht="20.25" customHeight="1" x14ac:dyDescent="0.25">
      <c r="C144" s="194" t="s">
        <v>206</v>
      </c>
      <c r="D144" s="205"/>
      <c r="E144" s="50">
        <v>1</v>
      </c>
      <c r="F144" s="49" t="s">
        <v>205</v>
      </c>
      <c r="G144" s="42">
        <v>15.44</v>
      </c>
      <c r="H144" s="42">
        <v>14.94</v>
      </c>
      <c r="I144" s="48"/>
      <c r="J144" s="47">
        <f t="shared" si="6"/>
        <v>0</v>
      </c>
    </row>
    <row r="145" spans="1:10" ht="20.25" customHeight="1" x14ac:dyDescent="0.25">
      <c r="C145" s="194" t="s">
        <v>204</v>
      </c>
      <c r="D145" s="205"/>
      <c r="E145" s="50">
        <v>1</v>
      </c>
      <c r="F145" s="49" t="s">
        <v>203</v>
      </c>
      <c r="G145" s="42">
        <v>16.739999999999998</v>
      </c>
      <c r="H145" s="42">
        <v>16.2</v>
      </c>
      <c r="I145" s="48"/>
      <c r="J145" s="47">
        <f t="shared" si="6"/>
        <v>0</v>
      </c>
    </row>
    <row r="146" spans="1:10" ht="20.25" customHeight="1" x14ac:dyDescent="0.25">
      <c r="A146" s="116"/>
      <c r="C146" s="194" t="s">
        <v>202</v>
      </c>
      <c r="D146" s="205"/>
      <c r="E146" s="50">
        <v>1</v>
      </c>
      <c r="F146" s="49" t="s">
        <v>193</v>
      </c>
      <c r="G146" s="42">
        <v>16.739999999999998</v>
      </c>
      <c r="H146" s="42">
        <v>16.2</v>
      </c>
      <c r="I146" s="48"/>
      <c r="J146" s="47">
        <f t="shared" si="6"/>
        <v>0</v>
      </c>
    </row>
    <row r="147" spans="1:10" ht="20.25" customHeight="1" x14ac:dyDescent="0.25">
      <c r="A147" s="116"/>
      <c r="C147" s="194" t="s">
        <v>201</v>
      </c>
      <c r="D147" s="205"/>
      <c r="E147" s="50">
        <v>1</v>
      </c>
      <c r="F147" s="49" t="s">
        <v>200</v>
      </c>
      <c r="G147" s="42">
        <v>16.739999999999998</v>
      </c>
      <c r="H147" s="42">
        <v>16.2</v>
      </c>
      <c r="I147" s="48"/>
      <c r="J147" s="47">
        <f t="shared" si="6"/>
        <v>0</v>
      </c>
    </row>
    <row r="148" spans="1:10" ht="20.25" customHeight="1" x14ac:dyDescent="0.25">
      <c r="B148" s="115"/>
      <c r="C148" s="194" t="s">
        <v>199</v>
      </c>
      <c r="D148" s="205"/>
      <c r="E148" s="50">
        <v>1</v>
      </c>
      <c r="F148" s="49" t="s">
        <v>198</v>
      </c>
      <c r="G148" s="42">
        <v>20.46</v>
      </c>
      <c r="H148" s="42">
        <v>19.8</v>
      </c>
      <c r="I148" s="48"/>
      <c r="J148" s="47">
        <f t="shared" si="6"/>
        <v>0</v>
      </c>
    </row>
    <row r="149" spans="1:10" ht="20.25" customHeight="1" x14ac:dyDescent="0.25">
      <c r="B149" s="115"/>
      <c r="C149" s="194" t="s">
        <v>197</v>
      </c>
      <c r="D149" s="205"/>
      <c r="E149" s="50">
        <v>1</v>
      </c>
      <c r="F149" s="49" t="s">
        <v>196</v>
      </c>
      <c r="G149" s="42">
        <v>20.46</v>
      </c>
      <c r="H149" s="42">
        <v>19.8</v>
      </c>
      <c r="I149" s="48"/>
      <c r="J149" s="47">
        <f t="shared" si="6"/>
        <v>0</v>
      </c>
    </row>
    <row r="150" spans="1:10" ht="20.25" customHeight="1" x14ac:dyDescent="0.25">
      <c r="A150" s="116"/>
      <c r="B150" s="46" t="s">
        <v>20</v>
      </c>
      <c r="C150" s="194" t="s">
        <v>195</v>
      </c>
      <c r="D150" s="205"/>
      <c r="E150" s="50">
        <v>1</v>
      </c>
      <c r="F150" s="49" t="s">
        <v>18</v>
      </c>
      <c r="G150" s="42">
        <v>22.99</v>
      </c>
      <c r="H150" s="42">
        <v>20.69</v>
      </c>
      <c r="I150" s="48"/>
      <c r="J150" s="47">
        <f t="shared" si="6"/>
        <v>0</v>
      </c>
    </row>
    <row r="151" spans="1:10" ht="20.25" customHeight="1" x14ac:dyDescent="0.25">
      <c r="A151" s="116"/>
      <c r="C151" s="194" t="s">
        <v>194</v>
      </c>
      <c r="D151" s="205"/>
      <c r="E151" s="50">
        <v>1</v>
      </c>
      <c r="F151" s="49" t="s">
        <v>193</v>
      </c>
      <c r="G151" s="42">
        <v>20.46</v>
      </c>
      <c r="H151" s="42">
        <v>19.8</v>
      </c>
      <c r="I151" s="48"/>
      <c r="J151" s="47">
        <f t="shared" si="6"/>
        <v>0</v>
      </c>
    </row>
    <row r="152" spans="1:10" ht="20.25" customHeight="1" x14ac:dyDescent="0.25">
      <c r="B152" s="115"/>
      <c r="C152" s="194" t="s">
        <v>192</v>
      </c>
      <c r="D152" s="205"/>
      <c r="E152" s="50">
        <v>1</v>
      </c>
      <c r="F152" s="49" t="s">
        <v>191</v>
      </c>
      <c r="G152" s="42">
        <v>20.46</v>
      </c>
      <c r="H152" s="42">
        <v>19.8</v>
      </c>
      <c r="I152" s="48"/>
      <c r="J152" s="47">
        <f t="shared" si="6"/>
        <v>0</v>
      </c>
    </row>
    <row r="153" spans="1:10" ht="20.25" customHeight="1" x14ac:dyDescent="0.25">
      <c r="B153" s="115"/>
      <c r="C153" s="194" t="s">
        <v>190</v>
      </c>
      <c r="D153" s="205"/>
      <c r="E153" s="50">
        <v>1</v>
      </c>
      <c r="F153" s="49" t="s">
        <v>188</v>
      </c>
      <c r="G153" s="42">
        <v>9.25</v>
      </c>
      <c r="H153" s="42">
        <v>8.9600000000000009</v>
      </c>
      <c r="I153" s="48"/>
      <c r="J153" s="47">
        <f t="shared" si="6"/>
        <v>0</v>
      </c>
    </row>
    <row r="154" spans="1:10" ht="20.25" customHeight="1" x14ac:dyDescent="0.25">
      <c r="B154" s="46" t="s">
        <v>20</v>
      </c>
      <c r="C154" s="194" t="s">
        <v>189</v>
      </c>
      <c r="D154" s="205"/>
      <c r="E154" s="50">
        <v>1</v>
      </c>
      <c r="F154" s="49" t="s">
        <v>188</v>
      </c>
      <c r="G154" s="42">
        <v>10.28</v>
      </c>
      <c r="H154" s="42">
        <v>9.9499999999999993</v>
      </c>
      <c r="I154" s="48"/>
      <c r="J154" s="47">
        <f t="shared" si="6"/>
        <v>0</v>
      </c>
    </row>
    <row r="155" spans="1:10" ht="20.25" customHeight="1" x14ac:dyDescent="0.25">
      <c r="B155" s="46" t="s">
        <v>20</v>
      </c>
      <c r="C155" s="194" t="s">
        <v>187</v>
      </c>
      <c r="D155" s="205"/>
      <c r="E155" s="50">
        <v>1</v>
      </c>
      <c r="F155" s="49" t="s">
        <v>186</v>
      </c>
      <c r="G155" s="42">
        <v>18.23</v>
      </c>
      <c r="H155" s="42">
        <v>17.64</v>
      </c>
      <c r="I155" s="48"/>
      <c r="J155" s="47">
        <f t="shared" si="6"/>
        <v>0</v>
      </c>
    </row>
    <row r="156" spans="1:10" ht="20.25" customHeight="1" thickBot="1" x14ac:dyDescent="0.3">
      <c r="B156" s="46" t="s">
        <v>20</v>
      </c>
      <c r="C156" s="206" t="s">
        <v>185</v>
      </c>
      <c r="D156" s="207"/>
      <c r="E156" s="140">
        <v>1</v>
      </c>
      <c r="F156" s="70" t="s">
        <v>184</v>
      </c>
      <c r="G156" s="69">
        <v>18.23</v>
      </c>
      <c r="H156" s="70">
        <v>17.64</v>
      </c>
      <c r="I156" s="82"/>
      <c r="J156" s="81">
        <f t="shared" si="6"/>
        <v>0</v>
      </c>
    </row>
    <row r="157" spans="1:10" s="4" customFormat="1" ht="18" customHeight="1" x14ac:dyDescent="0.25">
      <c r="A157" s="2"/>
      <c r="B157" s="2"/>
      <c r="C157" s="96"/>
      <c r="D157" s="96"/>
      <c r="E157" s="139"/>
      <c r="F157" s="94"/>
      <c r="G157" s="93"/>
      <c r="H157" s="93"/>
      <c r="I157" s="12" t="s">
        <v>183</v>
      </c>
      <c r="J157" s="37">
        <f>SUM(J131:J156)</f>
        <v>0</v>
      </c>
    </row>
    <row r="158" spans="1:10" ht="27.75" x14ac:dyDescent="0.25">
      <c r="A158" s="197" t="s">
        <v>182</v>
      </c>
      <c r="B158" s="197"/>
      <c r="C158" s="197"/>
      <c r="D158" s="197"/>
      <c r="E158" s="197"/>
      <c r="F158" s="197"/>
      <c r="G158" s="197"/>
      <c r="H158" s="197"/>
      <c r="I158" s="197"/>
      <c r="J158" s="197"/>
    </row>
    <row r="159" spans="1:10" ht="15" thickBot="1" x14ac:dyDescent="0.3">
      <c r="C159" s="138" t="s">
        <v>181</v>
      </c>
    </row>
    <row r="160" spans="1:10" ht="24" customHeight="1" thickBot="1" x14ac:dyDescent="0.3">
      <c r="A160" s="62"/>
      <c r="B160" s="61"/>
      <c r="C160" s="60"/>
      <c r="E160" s="59" t="s">
        <v>110</v>
      </c>
      <c r="F160" s="58" t="s">
        <v>47</v>
      </c>
      <c r="G160" s="58" t="s">
        <v>109</v>
      </c>
      <c r="H160" s="58" t="s">
        <v>108</v>
      </c>
      <c r="I160" s="58" t="s">
        <v>44</v>
      </c>
      <c r="J160" s="57" t="s">
        <v>14</v>
      </c>
    </row>
    <row r="161" spans="1:198" ht="21" customHeight="1" x14ac:dyDescent="0.25">
      <c r="A161" s="137"/>
      <c r="B161" s="46" t="s">
        <v>20</v>
      </c>
      <c r="C161" s="209" t="s">
        <v>180</v>
      </c>
      <c r="D161" s="210"/>
      <c r="E161" s="134">
        <v>1</v>
      </c>
      <c r="F161" s="78" t="s">
        <v>126</v>
      </c>
      <c r="G161" s="42">
        <v>5.58</v>
      </c>
      <c r="H161" s="42">
        <v>5.4</v>
      </c>
      <c r="I161" s="48"/>
      <c r="J161" s="47">
        <f>IF(I161&lt;10,G161*I161,H161*I161)</f>
        <v>0</v>
      </c>
    </row>
    <row r="162" spans="1:198" ht="21" customHeight="1" x14ac:dyDescent="0.25">
      <c r="A162" s="116"/>
      <c r="B162" s="115"/>
      <c r="C162" s="194" t="s">
        <v>179</v>
      </c>
      <c r="D162" s="205"/>
      <c r="E162" s="50">
        <v>1</v>
      </c>
      <c r="F162" s="49" t="s">
        <v>126</v>
      </c>
      <c r="G162" s="42">
        <v>9.58</v>
      </c>
      <c r="H162" s="42">
        <v>9.27</v>
      </c>
      <c r="I162" s="48"/>
      <c r="J162" s="47">
        <f>IF(I162&lt;10,G162*I162,H162*I162)</f>
        <v>0</v>
      </c>
    </row>
    <row r="163" spans="1:198" ht="21" customHeight="1" x14ac:dyDescent="0.25">
      <c r="A163" s="116"/>
      <c r="B163" s="46" t="s">
        <v>20</v>
      </c>
      <c r="C163" s="194" t="s">
        <v>178</v>
      </c>
      <c r="D163" s="205"/>
      <c r="E163" s="50">
        <v>3</v>
      </c>
      <c r="F163" s="49" t="s">
        <v>177</v>
      </c>
      <c r="G163" s="42">
        <v>6.28</v>
      </c>
      <c r="H163" s="42">
        <v>6.08</v>
      </c>
      <c r="I163" s="48"/>
      <c r="J163" s="47">
        <f>IF(I163&lt;3,0,IF(I163&lt;10,G163*I163,H163*I163))</f>
        <v>0</v>
      </c>
    </row>
    <row r="164" spans="1:198" ht="21" customHeight="1" x14ac:dyDescent="0.25">
      <c r="A164" s="116"/>
      <c r="B164" s="115"/>
      <c r="C164" s="194" t="s">
        <v>176</v>
      </c>
      <c r="D164" s="205"/>
      <c r="E164" s="50">
        <v>2</v>
      </c>
      <c r="F164" s="49" t="s">
        <v>121</v>
      </c>
      <c r="G164" s="42">
        <v>6.05</v>
      </c>
      <c r="H164" s="42">
        <v>5.85</v>
      </c>
      <c r="I164" s="48"/>
      <c r="J164" s="47">
        <f>IF(I164&lt;2,0,IF(I164&lt;10,G164*I164,H164*I164))</f>
        <v>0</v>
      </c>
    </row>
    <row r="165" spans="1:198" ht="21" customHeight="1" x14ac:dyDescent="0.25">
      <c r="A165" s="116"/>
      <c r="B165" s="115"/>
      <c r="C165" s="194" t="s">
        <v>175</v>
      </c>
      <c r="D165" s="205"/>
      <c r="E165" s="50">
        <v>3</v>
      </c>
      <c r="F165" s="49" t="s">
        <v>113</v>
      </c>
      <c r="G165" s="42">
        <v>7.39</v>
      </c>
      <c r="H165" s="42">
        <v>7.16</v>
      </c>
      <c r="I165" s="48"/>
      <c r="J165" s="47">
        <f>IF(I165&lt;3,0,IF(I165&lt;10,G165*I165,H165*I165))</f>
        <v>0</v>
      </c>
    </row>
    <row r="166" spans="1:198" ht="21" customHeight="1" x14ac:dyDescent="0.25">
      <c r="A166" s="116"/>
      <c r="B166" s="51"/>
      <c r="C166" s="194" t="s">
        <v>174</v>
      </c>
      <c r="D166" s="205"/>
      <c r="E166" s="50">
        <v>1</v>
      </c>
      <c r="F166" s="49" t="s">
        <v>25</v>
      </c>
      <c r="G166" s="42">
        <v>15.58</v>
      </c>
      <c r="H166" s="42">
        <v>15.08</v>
      </c>
      <c r="I166" s="48"/>
      <c r="J166" s="47">
        <f>IF(I166&lt;10,G166*I166,H166*I166)</f>
        <v>0</v>
      </c>
    </row>
    <row r="167" spans="1:198" ht="21" customHeight="1" x14ac:dyDescent="0.25">
      <c r="A167" s="116"/>
      <c r="B167" s="115"/>
      <c r="C167" s="194" t="s">
        <v>173</v>
      </c>
      <c r="D167" s="205"/>
      <c r="E167" s="50">
        <v>3</v>
      </c>
      <c r="F167" s="49" t="s">
        <v>117</v>
      </c>
      <c r="G167" s="42">
        <v>4.1900000000000004</v>
      </c>
      <c r="H167" s="42">
        <v>4.05</v>
      </c>
      <c r="I167" s="48"/>
      <c r="J167" s="47">
        <f>IF(I167&lt;3,0,IF(I167&lt;10,G167*I167,H167*I167))</f>
        <v>0</v>
      </c>
    </row>
    <row r="168" spans="1:198" ht="21" customHeight="1" x14ac:dyDescent="0.25">
      <c r="A168" s="116"/>
      <c r="B168" s="51"/>
      <c r="C168" s="194" t="s">
        <v>172</v>
      </c>
      <c r="D168" s="205"/>
      <c r="E168" s="50">
        <v>1</v>
      </c>
      <c r="F168" s="49" t="s">
        <v>170</v>
      </c>
      <c r="G168" s="42">
        <v>20.6</v>
      </c>
      <c r="H168" s="42">
        <v>19.940000000000001</v>
      </c>
      <c r="I168" s="48"/>
      <c r="J168" s="47">
        <f>IF(I168&lt;10,G168*I168,H168*I168)</f>
        <v>0</v>
      </c>
    </row>
    <row r="169" spans="1:198" ht="21" customHeight="1" x14ac:dyDescent="0.25">
      <c r="A169" s="116"/>
      <c r="C169" s="194" t="s">
        <v>171</v>
      </c>
      <c r="D169" s="205"/>
      <c r="E169" s="50">
        <v>1</v>
      </c>
      <c r="F169" s="49" t="s">
        <v>170</v>
      </c>
      <c r="G169" s="42">
        <v>24.04</v>
      </c>
      <c r="H169" s="42">
        <v>23.27</v>
      </c>
      <c r="I169" s="48"/>
      <c r="J169" s="47">
        <f>IF(I169&lt;10,G169*I169,H169*I169)</f>
        <v>0</v>
      </c>
    </row>
    <row r="170" spans="1:198" ht="21" customHeight="1" x14ac:dyDescent="0.25">
      <c r="A170" s="116"/>
      <c r="B170" s="51"/>
      <c r="C170" s="194" t="s">
        <v>169</v>
      </c>
      <c r="D170" s="205"/>
      <c r="E170" s="50">
        <v>3</v>
      </c>
      <c r="F170" s="49" t="s">
        <v>168</v>
      </c>
      <c r="G170" s="42">
        <v>7.53</v>
      </c>
      <c r="H170" s="42">
        <v>7.29</v>
      </c>
      <c r="I170" s="48"/>
      <c r="J170" s="47">
        <f t="shared" ref="J170:J183" si="7">IF(I170&lt;3,0,IF(I170&lt;10,G170*I170,H170*I170))</f>
        <v>0</v>
      </c>
    </row>
    <row r="171" spans="1:198" ht="21" customHeight="1" x14ac:dyDescent="0.25">
      <c r="C171" s="194" t="s">
        <v>167</v>
      </c>
      <c r="D171" s="205"/>
      <c r="E171" s="50">
        <v>3</v>
      </c>
      <c r="F171" s="49" t="s">
        <v>166</v>
      </c>
      <c r="G171" s="42">
        <v>6.6</v>
      </c>
      <c r="H171" s="42">
        <v>6.39</v>
      </c>
      <c r="I171" s="48"/>
      <c r="J171" s="47">
        <f t="shared" si="7"/>
        <v>0</v>
      </c>
    </row>
    <row r="172" spans="1:198" ht="21" customHeight="1" x14ac:dyDescent="0.25">
      <c r="B172" s="46" t="s">
        <v>20</v>
      </c>
      <c r="C172" s="194" t="s">
        <v>165</v>
      </c>
      <c r="D172" s="205"/>
      <c r="E172" s="50">
        <v>3</v>
      </c>
      <c r="F172" s="49" t="s">
        <v>164</v>
      </c>
      <c r="G172" s="42">
        <v>7.91</v>
      </c>
      <c r="H172" s="42">
        <v>7.65</v>
      </c>
      <c r="I172" s="48"/>
      <c r="J172" s="47">
        <f t="shared" si="7"/>
        <v>0</v>
      </c>
    </row>
    <row r="173" spans="1:198" ht="21" customHeight="1" x14ac:dyDescent="0.25">
      <c r="B173" s="46" t="s">
        <v>20</v>
      </c>
      <c r="C173" s="194" t="s">
        <v>163</v>
      </c>
      <c r="D173" s="205"/>
      <c r="E173" s="50">
        <v>3</v>
      </c>
      <c r="F173" s="49" t="s">
        <v>121</v>
      </c>
      <c r="G173" s="42">
        <v>5.12</v>
      </c>
      <c r="H173" s="42">
        <v>4.95</v>
      </c>
      <c r="I173" s="48"/>
      <c r="J173" s="47">
        <f t="shared" si="7"/>
        <v>0</v>
      </c>
    </row>
    <row r="174" spans="1:198" ht="21" customHeight="1" x14ac:dyDescent="0.25">
      <c r="C174" s="194" t="s">
        <v>162</v>
      </c>
      <c r="D174" s="205"/>
      <c r="E174" s="50">
        <v>3</v>
      </c>
      <c r="F174" s="49" t="s">
        <v>161</v>
      </c>
      <c r="G174" s="42">
        <v>4.5599999999999996</v>
      </c>
      <c r="H174" s="42">
        <v>4.41</v>
      </c>
      <c r="I174" s="48"/>
      <c r="J174" s="47">
        <f t="shared" si="7"/>
        <v>0</v>
      </c>
    </row>
    <row r="175" spans="1:198" s="4" customFormat="1" ht="21" customHeight="1" x14ac:dyDescent="0.25">
      <c r="A175" s="136"/>
      <c r="B175" s="115"/>
      <c r="C175" s="194" t="s">
        <v>160</v>
      </c>
      <c r="D175" s="205"/>
      <c r="E175" s="50">
        <v>3</v>
      </c>
      <c r="F175" s="49" t="s">
        <v>126</v>
      </c>
      <c r="G175" s="42">
        <v>8.65</v>
      </c>
      <c r="H175" s="42">
        <v>8.3699999999999992</v>
      </c>
      <c r="I175" s="48"/>
      <c r="J175" s="47">
        <f t="shared" si="7"/>
        <v>0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</row>
    <row r="176" spans="1:198" s="4" customFormat="1" ht="21" customHeight="1" x14ac:dyDescent="0.25">
      <c r="A176" s="54" t="s">
        <v>20</v>
      </c>
      <c r="B176" s="132"/>
      <c r="C176" s="194" t="s">
        <v>159</v>
      </c>
      <c r="D176" s="205"/>
      <c r="E176" s="50">
        <v>3</v>
      </c>
      <c r="F176" s="49" t="s">
        <v>117</v>
      </c>
      <c r="G176" s="42">
        <v>3.63</v>
      </c>
      <c r="H176" s="42">
        <v>3.51</v>
      </c>
      <c r="I176" s="48"/>
      <c r="J176" s="47">
        <f t="shared" si="7"/>
        <v>0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</row>
    <row r="177" spans="1:198" s="4" customFormat="1" ht="21" customHeight="1" x14ac:dyDescent="0.25">
      <c r="A177" s="136"/>
      <c r="B177" s="115"/>
      <c r="C177" s="194" t="s">
        <v>158</v>
      </c>
      <c r="D177" s="205"/>
      <c r="E177" s="50">
        <v>3</v>
      </c>
      <c r="F177" s="49" t="s">
        <v>113</v>
      </c>
      <c r="G177" s="42">
        <v>5.25</v>
      </c>
      <c r="H177" s="42">
        <v>5.09</v>
      </c>
      <c r="I177" s="48"/>
      <c r="J177" s="47">
        <f t="shared" si="7"/>
        <v>0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</row>
    <row r="178" spans="1:198" s="4" customFormat="1" ht="21" customHeight="1" x14ac:dyDescent="0.25">
      <c r="A178" s="136"/>
      <c r="B178" s="46" t="s">
        <v>20</v>
      </c>
      <c r="C178" s="194" t="s">
        <v>157</v>
      </c>
      <c r="D178" s="205"/>
      <c r="E178" s="50">
        <v>3</v>
      </c>
      <c r="F178" s="49" t="s">
        <v>126</v>
      </c>
      <c r="G178" s="42">
        <v>5.53</v>
      </c>
      <c r="H178" s="42">
        <v>5.36</v>
      </c>
      <c r="I178" s="48"/>
      <c r="J178" s="47">
        <f t="shared" si="7"/>
        <v>0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</row>
    <row r="179" spans="1:198" s="4" customFormat="1" ht="21" customHeight="1" x14ac:dyDescent="0.25">
      <c r="A179" s="136"/>
      <c r="B179" s="51"/>
      <c r="C179" s="194" t="s">
        <v>156</v>
      </c>
      <c r="D179" s="205"/>
      <c r="E179" s="50">
        <v>3</v>
      </c>
      <c r="F179" s="49" t="s">
        <v>113</v>
      </c>
      <c r="G179" s="42">
        <v>5.16</v>
      </c>
      <c r="H179" s="42">
        <v>5</v>
      </c>
      <c r="I179" s="48"/>
      <c r="J179" s="47">
        <f t="shared" si="7"/>
        <v>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</row>
    <row r="180" spans="1:198" s="4" customFormat="1" ht="21" customHeight="1" x14ac:dyDescent="0.25">
      <c r="A180" s="54" t="s">
        <v>20</v>
      </c>
      <c r="B180" s="132"/>
      <c r="C180" s="194" t="s">
        <v>155</v>
      </c>
      <c r="D180" s="205"/>
      <c r="E180" s="50">
        <v>3</v>
      </c>
      <c r="F180" s="49" t="s">
        <v>117</v>
      </c>
      <c r="G180" s="42">
        <v>5.3</v>
      </c>
      <c r="H180" s="42">
        <v>5.13</v>
      </c>
      <c r="I180" s="48"/>
      <c r="J180" s="47">
        <f t="shared" si="7"/>
        <v>0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</row>
    <row r="181" spans="1:198" s="4" customFormat="1" ht="21" customHeight="1" x14ac:dyDescent="0.25">
      <c r="A181" s="136"/>
      <c r="B181" s="51"/>
      <c r="C181" s="194" t="s">
        <v>154</v>
      </c>
      <c r="D181" s="205"/>
      <c r="E181" s="50">
        <v>3</v>
      </c>
      <c r="F181" s="49" t="s">
        <v>126</v>
      </c>
      <c r="G181" s="42">
        <v>4.2300000000000004</v>
      </c>
      <c r="H181" s="42">
        <v>4.0999999999999996</v>
      </c>
      <c r="I181" s="48"/>
      <c r="J181" s="47">
        <f t="shared" si="7"/>
        <v>0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</row>
    <row r="182" spans="1:198" s="4" customFormat="1" ht="21" customHeight="1" x14ac:dyDescent="0.25">
      <c r="A182" s="136"/>
      <c r="B182" s="46" t="s">
        <v>20</v>
      </c>
      <c r="C182" s="194" t="s">
        <v>153</v>
      </c>
      <c r="D182" s="205"/>
      <c r="E182" s="50">
        <v>3</v>
      </c>
      <c r="F182" s="49" t="s">
        <v>117</v>
      </c>
      <c r="G182" s="42">
        <v>4.2300000000000004</v>
      </c>
      <c r="H182" s="42">
        <v>4.0999999999999996</v>
      </c>
      <c r="I182" s="48"/>
      <c r="J182" s="47">
        <f t="shared" si="7"/>
        <v>0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</row>
    <row r="183" spans="1:198" s="4" customFormat="1" ht="21" customHeight="1" x14ac:dyDescent="0.25">
      <c r="A183" s="136"/>
      <c r="B183" s="46" t="s">
        <v>20</v>
      </c>
      <c r="C183" s="194" t="s">
        <v>152</v>
      </c>
      <c r="D183" s="205"/>
      <c r="E183" s="50">
        <v>3</v>
      </c>
      <c r="F183" s="49" t="s">
        <v>151</v>
      </c>
      <c r="G183" s="42">
        <v>7.86</v>
      </c>
      <c r="H183" s="42">
        <v>7.61</v>
      </c>
      <c r="I183" s="48"/>
      <c r="J183" s="47">
        <f t="shared" si="7"/>
        <v>0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</row>
    <row r="184" spans="1:198" s="4" customFormat="1" ht="21" customHeight="1" x14ac:dyDescent="0.25">
      <c r="A184" s="136"/>
      <c r="B184" s="2"/>
      <c r="C184" s="194" t="s">
        <v>150</v>
      </c>
      <c r="D184" s="205"/>
      <c r="E184" s="50">
        <v>1</v>
      </c>
      <c r="F184" s="49" t="s">
        <v>126</v>
      </c>
      <c r="G184" s="42">
        <v>9.77</v>
      </c>
      <c r="H184" s="42">
        <v>9.4499999999999993</v>
      </c>
      <c r="I184" s="48"/>
      <c r="J184" s="47">
        <f>IF(I184&lt;10,G184*I184,H184*I184)</f>
        <v>0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</row>
    <row r="185" spans="1:198" s="4" customFormat="1" ht="21" customHeight="1" x14ac:dyDescent="0.25">
      <c r="A185" s="136"/>
      <c r="B185" s="46" t="s">
        <v>20</v>
      </c>
      <c r="C185" s="194" t="s">
        <v>149</v>
      </c>
      <c r="D185" s="205"/>
      <c r="E185" s="50">
        <v>1</v>
      </c>
      <c r="F185" s="49" t="s">
        <v>126</v>
      </c>
      <c r="G185" s="42">
        <v>7.35</v>
      </c>
      <c r="H185" s="42">
        <v>7.11</v>
      </c>
      <c r="I185" s="48"/>
      <c r="J185" s="47">
        <f>IF(I185&lt;10,G185*I185,H185*I185)</f>
        <v>0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</row>
    <row r="186" spans="1:198" s="4" customFormat="1" ht="21" customHeight="1" x14ac:dyDescent="0.25">
      <c r="A186" s="136"/>
      <c r="B186" s="2"/>
      <c r="C186" s="194" t="s">
        <v>148</v>
      </c>
      <c r="D186" s="205"/>
      <c r="E186" s="50">
        <v>3</v>
      </c>
      <c r="F186" s="49" t="s">
        <v>121</v>
      </c>
      <c r="G186" s="42">
        <v>6.65</v>
      </c>
      <c r="H186" s="42">
        <v>6.44</v>
      </c>
      <c r="I186" s="48"/>
      <c r="J186" s="47">
        <f>IF(I186&lt;3,0,IF(I186&lt;10,G186*I186,H186*I186))</f>
        <v>0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</row>
    <row r="187" spans="1:198" s="4" customFormat="1" ht="21" customHeight="1" x14ac:dyDescent="0.25">
      <c r="A187" s="116"/>
      <c r="B187" s="2"/>
      <c r="C187" s="194" t="s">
        <v>147</v>
      </c>
      <c r="D187" s="205"/>
      <c r="E187" s="50">
        <v>3</v>
      </c>
      <c r="F187" s="49" t="s">
        <v>134</v>
      </c>
      <c r="G187" s="42">
        <v>4.32</v>
      </c>
      <c r="H187" s="42">
        <v>4.1900000000000004</v>
      </c>
      <c r="I187" s="48"/>
      <c r="J187" s="47">
        <f>IF(I187&lt;3,0,IF(I187&lt;10,G187*I187,H187*I187))</f>
        <v>0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</row>
    <row r="188" spans="1:198" s="4" customFormat="1" ht="21" customHeight="1" x14ac:dyDescent="0.25">
      <c r="A188" s="116"/>
      <c r="B188" s="51"/>
      <c r="C188" s="194" t="s">
        <v>146</v>
      </c>
      <c r="D188" s="205"/>
      <c r="E188" s="50">
        <v>3</v>
      </c>
      <c r="F188" s="49" t="s">
        <v>113</v>
      </c>
      <c r="G188" s="42">
        <v>5.35</v>
      </c>
      <c r="H188" s="42">
        <v>5.18</v>
      </c>
      <c r="I188" s="48"/>
      <c r="J188" s="47">
        <f>IF(I188&lt;3,0,IF(I188&lt;10,G188*I188,H188*I188))</f>
        <v>0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</row>
    <row r="189" spans="1:198" s="4" customFormat="1" ht="21" customHeight="1" x14ac:dyDescent="0.25">
      <c r="A189" s="116"/>
      <c r="B189" s="46" t="s">
        <v>20</v>
      </c>
      <c r="C189" s="194" t="s">
        <v>145</v>
      </c>
      <c r="D189" s="205"/>
      <c r="E189" s="50">
        <v>3</v>
      </c>
      <c r="F189" s="49" t="s">
        <v>121</v>
      </c>
      <c r="G189" s="42">
        <v>4.84</v>
      </c>
      <c r="H189" s="42">
        <v>4.68</v>
      </c>
      <c r="I189" s="48"/>
      <c r="J189" s="47">
        <f>IF(I189&lt;3,0,IF(I189&lt;10,G189*I189,H189*I189))</f>
        <v>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</row>
    <row r="190" spans="1:198" s="4" customFormat="1" ht="21" customHeight="1" x14ac:dyDescent="0.25">
      <c r="A190" s="116"/>
      <c r="B190" s="46" t="s">
        <v>20</v>
      </c>
      <c r="C190" s="194" t="s">
        <v>144</v>
      </c>
      <c r="D190" s="205"/>
      <c r="E190" s="50">
        <v>3</v>
      </c>
      <c r="F190" s="49" t="s">
        <v>121</v>
      </c>
      <c r="G190" s="42">
        <v>5.72</v>
      </c>
      <c r="H190" s="42">
        <v>5.54</v>
      </c>
      <c r="I190" s="48"/>
      <c r="J190" s="47">
        <f>IF(I190&lt;3,0,IF(I190&lt;10,G190*I190,H190*I190))</f>
        <v>0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</row>
    <row r="191" spans="1:198" s="4" customFormat="1" ht="21" customHeight="1" x14ac:dyDescent="0.25">
      <c r="A191" s="116"/>
      <c r="B191" s="2"/>
      <c r="C191" s="194" t="s">
        <v>143</v>
      </c>
      <c r="D191" s="205"/>
      <c r="E191" s="50">
        <v>1</v>
      </c>
      <c r="F191" s="49" t="s">
        <v>134</v>
      </c>
      <c r="G191" s="42">
        <v>8.32</v>
      </c>
      <c r="H191" s="42">
        <v>8.06</v>
      </c>
      <c r="I191" s="48"/>
      <c r="J191" s="47">
        <f>IF(I191&lt;10,G191*I191,H191*I191)</f>
        <v>0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</row>
    <row r="192" spans="1:198" s="4" customFormat="1" ht="21" customHeight="1" x14ac:dyDescent="0.25">
      <c r="A192" s="116"/>
      <c r="B192" s="2"/>
      <c r="C192" s="194" t="s">
        <v>142</v>
      </c>
      <c r="D192" s="205"/>
      <c r="E192" s="50">
        <v>3</v>
      </c>
      <c r="F192" s="49" t="s">
        <v>141</v>
      </c>
      <c r="G192" s="42">
        <v>4.2300000000000004</v>
      </c>
      <c r="H192" s="42">
        <v>4.0999999999999996</v>
      </c>
      <c r="I192" s="48"/>
      <c r="J192" s="47">
        <f t="shared" ref="J192:J214" si="8">IF(I192&lt;3,0,IF(I192&lt;10,G192*I192,H192*I192))</f>
        <v>0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</row>
    <row r="193" spans="1:198" s="4" customFormat="1" ht="21" customHeight="1" x14ac:dyDescent="0.25">
      <c r="A193" s="116"/>
      <c r="B193" s="2"/>
      <c r="C193" s="194" t="s">
        <v>140</v>
      </c>
      <c r="D193" s="205"/>
      <c r="E193" s="50">
        <v>3</v>
      </c>
      <c r="F193" s="49" t="s">
        <v>121</v>
      </c>
      <c r="G193" s="42">
        <v>3.3</v>
      </c>
      <c r="H193" s="42">
        <v>3.2</v>
      </c>
      <c r="I193" s="48"/>
      <c r="J193" s="47">
        <f t="shared" si="8"/>
        <v>0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</row>
    <row r="194" spans="1:198" s="4" customFormat="1" ht="21" customHeight="1" x14ac:dyDescent="0.25">
      <c r="A194" s="3"/>
      <c r="B194" s="51"/>
      <c r="C194" s="194" t="s">
        <v>139</v>
      </c>
      <c r="D194" s="205"/>
      <c r="E194" s="50">
        <v>3</v>
      </c>
      <c r="F194" s="49" t="s">
        <v>113</v>
      </c>
      <c r="G194" s="42">
        <v>5.16</v>
      </c>
      <c r="H194" s="42">
        <v>5</v>
      </c>
      <c r="I194" s="48"/>
      <c r="J194" s="47">
        <f t="shared" si="8"/>
        <v>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</row>
    <row r="195" spans="1:198" s="4" customFormat="1" ht="21" customHeight="1" x14ac:dyDescent="0.25">
      <c r="A195" s="3"/>
      <c r="B195" s="2"/>
      <c r="C195" s="194" t="s">
        <v>138</v>
      </c>
      <c r="D195" s="205"/>
      <c r="E195" s="50">
        <v>3</v>
      </c>
      <c r="F195" s="49" t="s">
        <v>121</v>
      </c>
      <c r="G195" s="42">
        <v>7.07</v>
      </c>
      <c r="H195" s="42">
        <v>6.84</v>
      </c>
      <c r="I195" s="48"/>
      <c r="J195" s="47">
        <f t="shared" si="8"/>
        <v>0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</row>
    <row r="196" spans="1:198" s="4" customFormat="1" ht="21" customHeight="1" x14ac:dyDescent="0.25">
      <c r="A196" s="3"/>
      <c r="B196" s="2"/>
      <c r="C196" s="194" t="s">
        <v>137</v>
      </c>
      <c r="D196" s="205"/>
      <c r="E196" s="50">
        <v>3</v>
      </c>
      <c r="F196" s="49" t="s">
        <v>121</v>
      </c>
      <c r="G196" s="42">
        <v>7.07</v>
      </c>
      <c r="H196" s="42">
        <v>6.84</v>
      </c>
      <c r="I196" s="48"/>
      <c r="J196" s="47">
        <f t="shared" si="8"/>
        <v>0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</row>
    <row r="197" spans="1:198" s="4" customFormat="1" ht="21" customHeight="1" x14ac:dyDescent="0.25">
      <c r="A197" s="3"/>
      <c r="B197" s="2"/>
      <c r="C197" s="194" t="s">
        <v>136</v>
      </c>
      <c r="D197" s="205"/>
      <c r="E197" s="50">
        <v>3</v>
      </c>
      <c r="F197" s="49" t="s">
        <v>121</v>
      </c>
      <c r="G197" s="42">
        <v>5.53</v>
      </c>
      <c r="H197" s="42">
        <v>5.36</v>
      </c>
      <c r="I197" s="48"/>
      <c r="J197" s="47">
        <f t="shared" si="8"/>
        <v>0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</row>
    <row r="198" spans="1:198" s="4" customFormat="1" ht="21" customHeight="1" x14ac:dyDescent="0.25">
      <c r="A198" s="3"/>
      <c r="B198" s="2"/>
      <c r="C198" s="194" t="s">
        <v>135</v>
      </c>
      <c r="D198" s="205"/>
      <c r="E198" s="50">
        <v>3</v>
      </c>
      <c r="F198" s="49" t="s">
        <v>134</v>
      </c>
      <c r="G198" s="42">
        <v>4.84</v>
      </c>
      <c r="H198" s="42">
        <v>4.68</v>
      </c>
      <c r="I198" s="48"/>
      <c r="J198" s="47">
        <f t="shared" si="8"/>
        <v>0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</row>
    <row r="199" spans="1:198" s="4" customFormat="1" ht="21" customHeight="1" x14ac:dyDescent="0.25">
      <c r="A199" s="3"/>
      <c r="B199" s="2"/>
      <c r="C199" s="194" t="s">
        <v>133</v>
      </c>
      <c r="D199" s="205"/>
      <c r="E199" s="50">
        <v>3</v>
      </c>
      <c r="F199" s="49" t="s">
        <v>121</v>
      </c>
      <c r="G199" s="42">
        <v>7.07</v>
      </c>
      <c r="H199" s="42">
        <v>6.84</v>
      </c>
      <c r="I199" s="48"/>
      <c r="J199" s="47">
        <f t="shared" si="8"/>
        <v>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</row>
    <row r="200" spans="1:198" s="4" customFormat="1" ht="21" customHeight="1" x14ac:dyDescent="0.25">
      <c r="A200" s="3"/>
      <c r="B200" s="2"/>
      <c r="C200" s="194" t="s">
        <v>132</v>
      </c>
      <c r="D200" s="205"/>
      <c r="E200" s="50">
        <v>3</v>
      </c>
      <c r="F200" s="49" t="s">
        <v>113</v>
      </c>
      <c r="G200" s="42">
        <v>4.32</v>
      </c>
      <c r="H200" s="42">
        <v>4.1900000000000004</v>
      </c>
      <c r="I200" s="48"/>
      <c r="J200" s="47">
        <f t="shared" si="8"/>
        <v>0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</row>
    <row r="201" spans="1:198" s="4" customFormat="1" ht="21" customHeight="1" x14ac:dyDescent="0.25">
      <c r="A201" s="3"/>
      <c r="B201" s="51"/>
      <c r="C201" s="194" t="s">
        <v>131</v>
      </c>
      <c r="D201" s="205"/>
      <c r="E201" s="50">
        <v>3</v>
      </c>
      <c r="F201" s="49" t="s">
        <v>113</v>
      </c>
      <c r="G201" s="42">
        <v>6.32</v>
      </c>
      <c r="H201" s="42">
        <v>6.12</v>
      </c>
      <c r="I201" s="48"/>
      <c r="J201" s="47">
        <f t="shared" si="8"/>
        <v>0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</row>
    <row r="202" spans="1:198" s="4" customFormat="1" ht="21" customHeight="1" x14ac:dyDescent="0.25">
      <c r="A202" s="3"/>
      <c r="B202" s="51"/>
      <c r="C202" s="194" t="s">
        <v>130</v>
      </c>
      <c r="D202" s="205"/>
      <c r="E202" s="50">
        <v>3</v>
      </c>
      <c r="F202" s="49" t="s">
        <v>121</v>
      </c>
      <c r="G202" s="42">
        <v>5.3</v>
      </c>
      <c r="H202" s="42">
        <v>5.13</v>
      </c>
      <c r="I202" s="48"/>
      <c r="J202" s="47">
        <f t="shared" si="8"/>
        <v>0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</row>
    <row r="203" spans="1:198" s="4" customFormat="1" ht="21" customHeight="1" x14ac:dyDescent="0.25">
      <c r="A203" s="3"/>
      <c r="B203" s="51"/>
      <c r="C203" s="194" t="s">
        <v>129</v>
      </c>
      <c r="D203" s="205"/>
      <c r="E203" s="50">
        <v>3</v>
      </c>
      <c r="F203" s="49" t="s">
        <v>113</v>
      </c>
      <c r="G203" s="42">
        <v>8.23</v>
      </c>
      <c r="H203" s="42">
        <v>7.97</v>
      </c>
      <c r="I203" s="48"/>
      <c r="J203" s="47">
        <f t="shared" si="8"/>
        <v>0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</row>
    <row r="204" spans="1:198" s="4" customFormat="1" ht="21" customHeight="1" x14ac:dyDescent="0.25">
      <c r="A204" s="3"/>
      <c r="B204" s="2"/>
      <c r="C204" s="194" t="s">
        <v>128</v>
      </c>
      <c r="D204" s="205"/>
      <c r="E204" s="50">
        <v>3</v>
      </c>
      <c r="F204" s="49" t="s">
        <v>113</v>
      </c>
      <c r="G204" s="42">
        <v>4.46</v>
      </c>
      <c r="H204" s="42">
        <v>4.32</v>
      </c>
      <c r="I204" s="48"/>
      <c r="J204" s="47">
        <f t="shared" si="8"/>
        <v>0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  <c r="EE204" s="1"/>
      <c r="EF204" s="1"/>
      <c r="EG204" s="1"/>
      <c r="EH204" s="1"/>
      <c r="EI204" s="1"/>
      <c r="EJ204" s="1"/>
      <c r="EK204" s="1"/>
      <c r="EL204" s="1"/>
      <c r="EM204" s="1"/>
      <c r="EN204" s="1"/>
      <c r="EO204" s="1"/>
      <c r="EP204" s="1"/>
      <c r="EQ204" s="1"/>
      <c r="ER204" s="1"/>
      <c r="ES204" s="1"/>
      <c r="ET204" s="1"/>
      <c r="EU204" s="1"/>
      <c r="EV204" s="1"/>
      <c r="EW204" s="1"/>
      <c r="EX204" s="1"/>
      <c r="EY204" s="1"/>
      <c r="EZ204" s="1"/>
      <c r="FA204" s="1"/>
      <c r="FB204" s="1"/>
      <c r="FC204" s="1"/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</row>
    <row r="205" spans="1:198" s="4" customFormat="1" ht="21" customHeight="1" x14ac:dyDescent="0.25">
      <c r="A205" s="3"/>
      <c r="B205" s="51"/>
      <c r="C205" s="194" t="s">
        <v>127</v>
      </c>
      <c r="D205" s="205"/>
      <c r="E205" s="50">
        <v>3</v>
      </c>
      <c r="F205" s="49" t="s">
        <v>126</v>
      </c>
      <c r="G205" s="42">
        <v>5.91</v>
      </c>
      <c r="H205" s="42">
        <v>5.72</v>
      </c>
      <c r="I205" s="48"/>
      <c r="J205" s="47">
        <f t="shared" si="8"/>
        <v>0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</row>
    <row r="206" spans="1:198" s="4" customFormat="1" ht="21" customHeight="1" x14ac:dyDescent="0.25">
      <c r="A206" s="3"/>
      <c r="B206" s="2"/>
      <c r="C206" s="194" t="s">
        <v>125</v>
      </c>
      <c r="D206" s="205"/>
      <c r="E206" s="50">
        <v>3</v>
      </c>
      <c r="F206" s="49" t="s">
        <v>113</v>
      </c>
      <c r="G206" s="42">
        <v>7.07</v>
      </c>
      <c r="H206" s="42">
        <v>6.84</v>
      </c>
      <c r="I206" s="48"/>
      <c r="J206" s="47">
        <f t="shared" si="8"/>
        <v>0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</row>
    <row r="207" spans="1:198" s="4" customFormat="1" ht="21" customHeight="1" x14ac:dyDescent="0.25">
      <c r="A207" s="3"/>
      <c r="B207" s="2"/>
      <c r="C207" s="194" t="s">
        <v>124</v>
      </c>
      <c r="D207" s="205"/>
      <c r="E207" s="50">
        <v>3</v>
      </c>
      <c r="F207" s="49" t="s">
        <v>121</v>
      </c>
      <c r="G207" s="42">
        <v>4.51</v>
      </c>
      <c r="H207" s="42">
        <v>4.37</v>
      </c>
      <c r="I207" s="48"/>
      <c r="J207" s="47">
        <f t="shared" si="8"/>
        <v>0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  <c r="EE207" s="1"/>
      <c r="EF207" s="1"/>
      <c r="EG207" s="1"/>
      <c r="EH207" s="1"/>
      <c r="EI207" s="1"/>
      <c r="EJ207" s="1"/>
      <c r="EK207" s="1"/>
      <c r="EL207" s="1"/>
      <c r="EM207" s="1"/>
      <c r="EN207" s="1"/>
      <c r="EO207" s="1"/>
      <c r="EP207" s="1"/>
      <c r="EQ207" s="1"/>
      <c r="ER207" s="1"/>
      <c r="ES207" s="1"/>
      <c r="ET207" s="1"/>
      <c r="EU207" s="1"/>
      <c r="EV207" s="1"/>
      <c r="EW207" s="1"/>
      <c r="EX207" s="1"/>
      <c r="EY207" s="1"/>
      <c r="EZ207" s="1"/>
      <c r="FA207" s="1"/>
      <c r="FB207" s="1"/>
      <c r="FC207" s="1"/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</row>
    <row r="208" spans="1:198" s="4" customFormat="1" ht="21" customHeight="1" x14ac:dyDescent="0.25">
      <c r="A208" s="3"/>
      <c r="B208" s="2"/>
      <c r="C208" s="194" t="s">
        <v>123</v>
      </c>
      <c r="D208" s="205"/>
      <c r="E208" s="50">
        <v>3</v>
      </c>
      <c r="F208" s="49" t="s">
        <v>121</v>
      </c>
      <c r="G208" s="42">
        <v>4.51</v>
      </c>
      <c r="H208" s="42">
        <v>4.37</v>
      </c>
      <c r="I208" s="48"/>
      <c r="J208" s="47">
        <f t="shared" si="8"/>
        <v>0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  <c r="EE208" s="1"/>
      <c r="EF208" s="1"/>
      <c r="EG208" s="1"/>
      <c r="EH208" s="1"/>
      <c r="EI208" s="1"/>
      <c r="EJ208" s="1"/>
      <c r="EK208" s="1"/>
      <c r="EL208" s="1"/>
      <c r="EM208" s="1"/>
      <c r="EN208" s="1"/>
      <c r="EO208" s="1"/>
      <c r="EP208" s="1"/>
      <c r="EQ208" s="1"/>
      <c r="ER208" s="1"/>
      <c r="ES208" s="1"/>
      <c r="ET208" s="1"/>
      <c r="EU208" s="1"/>
      <c r="EV208" s="1"/>
      <c r="EW208" s="1"/>
      <c r="EX208" s="1"/>
      <c r="EY208" s="1"/>
      <c r="EZ208" s="1"/>
      <c r="FA208" s="1"/>
      <c r="FB208" s="1"/>
      <c r="FC208" s="1"/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</row>
    <row r="209" spans="1:198" s="4" customFormat="1" ht="21" customHeight="1" x14ac:dyDescent="0.25">
      <c r="A209" s="54" t="s">
        <v>20</v>
      </c>
      <c r="B209" s="132"/>
      <c r="C209" s="194" t="s">
        <v>122</v>
      </c>
      <c r="D209" s="205"/>
      <c r="E209" s="50">
        <v>3</v>
      </c>
      <c r="F209" s="49" t="s">
        <v>121</v>
      </c>
      <c r="G209" s="42">
        <v>3.72</v>
      </c>
      <c r="H209" s="42">
        <v>3.6</v>
      </c>
      <c r="I209" s="48"/>
      <c r="J209" s="47">
        <f t="shared" si="8"/>
        <v>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  <c r="EE209" s="1"/>
      <c r="EF209" s="1"/>
      <c r="EG209" s="1"/>
      <c r="EH209" s="1"/>
      <c r="EI209" s="1"/>
      <c r="EJ209" s="1"/>
      <c r="EK209" s="1"/>
      <c r="EL209" s="1"/>
      <c r="EM209" s="1"/>
      <c r="EN209" s="1"/>
      <c r="EO209" s="1"/>
      <c r="EP209" s="1"/>
      <c r="EQ209" s="1"/>
      <c r="ER209" s="1"/>
      <c r="ES209" s="1"/>
      <c r="ET209" s="1"/>
      <c r="EU209" s="1"/>
      <c r="EV209" s="1"/>
      <c r="EW209" s="1"/>
      <c r="EX209" s="1"/>
      <c r="EY209" s="1"/>
      <c r="EZ209" s="1"/>
      <c r="FA209" s="1"/>
      <c r="FB209" s="1"/>
      <c r="FC209" s="1"/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</row>
    <row r="210" spans="1:198" s="4" customFormat="1" ht="21" customHeight="1" x14ac:dyDescent="0.25">
      <c r="A210" s="54" t="s">
        <v>20</v>
      </c>
      <c r="B210" s="132"/>
      <c r="C210" s="194" t="s">
        <v>120</v>
      </c>
      <c r="D210" s="205"/>
      <c r="E210" s="50">
        <v>3</v>
      </c>
      <c r="F210" s="49" t="s">
        <v>119</v>
      </c>
      <c r="G210" s="42">
        <v>3.95</v>
      </c>
      <c r="H210" s="42">
        <v>3.83</v>
      </c>
      <c r="I210" s="48"/>
      <c r="J210" s="47">
        <f t="shared" si="8"/>
        <v>0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</row>
    <row r="211" spans="1:198" s="4" customFormat="1" ht="21" customHeight="1" x14ac:dyDescent="0.25">
      <c r="A211" s="52"/>
      <c r="B211" s="51"/>
      <c r="C211" s="194" t="s">
        <v>118</v>
      </c>
      <c r="D211" s="205"/>
      <c r="E211" s="50">
        <v>3</v>
      </c>
      <c r="F211" s="49" t="s">
        <v>117</v>
      </c>
      <c r="G211" s="42">
        <v>3.26</v>
      </c>
      <c r="H211" s="42">
        <v>3.15</v>
      </c>
      <c r="I211" s="48"/>
      <c r="J211" s="47">
        <f t="shared" si="8"/>
        <v>0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</row>
    <row r="212" spans="1:198" s="4" customFormat="1" ht="21" customHeight="1" x14ac:dyDescent="0.25">
      <c r="A212" s="52"/>
      <c r="B212" s="2"/>
      <c r="C212" s="194" t="s">
        <v>116</v>
      </c>
      <c r="D212" s="205"/>
      <c r="E212" s="50">
        <v>3</v>
      </c>
      <c r="F212" s="49" t="s">
        <v>113</v>
      </c>
      <c r="G212" s="42">
        <v>4.1900000000000004</v>
      </c>
      <c r="H212" s="42">
        <v>4.05</v>
      </c>
      <c r="I212" s="48"/>
      <c r="J212" s="47">
        <f t="shared" si="8"/>
        <v>0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</row>
    <row r="213" spans="1:198" s="4" customFormat="1" ht="21" customHeight="1" x14ac:dyDescent="0.25">
      <c r="A213" s="3"/>
      <c r="B213" s="51"/>
      <c r="C213" s="194" t="s">
        <v>115</v>
      </c>
      <c r="D213" s="205"/>
      <c r="E213" s="50">
        <v>3</v>
      </c>
      <c r="F213" s="49" t="s">
        <v>113</v>
      </c>
      <c r="G213" s="42">
        <v>6.74</v>
      </c>
      <c r="H213" s="42">
        <v>6.53</v>
      </c>
      <c r="I213" s="48"/>
      <c r="J213" s="47">
        <f t="shared" si="8"/>
        <v>0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</row>
    <row r="214" spans="1:198" s="4" customFormat="1" ht="21" customHeight="1" thickBot="1" x14ac:dyDescent="0.3">
      <c r="A214" s="66"/>
      <c r="B214" s="2"/>
      <c r="C214" s="206" t="s">
        <v>114</v>
      </c>
      <c r="D214" s="207"/>
      <c r="E214" s="131">
        <v>3</v>
      </c>
      <c r="F214" s="70" t="s">
        <v>113</v>
      </c>
      <c r="G214" s="69">
        <v>5.86</v>
      </c>
      <c r="H214" s="42">
        <v>5.67</v>
      </c>
      <c r="I214" s="82"/>
      <c r="J214" s="81">
        <f t="shared" si="8"/>
        <v>0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  <c r="EE214" s="1"/>
      <c r="EF214" s="1"/>
      <c r="EG214" s="1"/>
      <c r="EH214" s="1"/>
      <c r="EI214" s="1"/>
      <c r="EJ214" s="1"/>
      <c r="EK214" s="1"/>
      <c r="EL214" s="1"/>
      <c r="EM214" s="1"/>
      <c r="EN214" s="1"/>
      <c r="EO214" s="1"/>
      <c r="EP214" s="1"/>
      <c r="EQ214" s="1"/>
      <c r="ER214" s="1"/>
      <c r="ES214" s="1"/>
      <c r="ET214" s="1"/>
      <c r="EU214" s="1"/>
      <c r="EV214" s="1"/>
      <c r="EW214" s="1"/>
      <c r="EX214" s="1"/>
      <c r="EY214" s="1"/>
      <c r="EZ214" s="1"/>
      <c r="FA214" s="1"/>
      <c r="FB214" s="1"/>
      <c r="FC214" s="1"/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</row>
    <row r="215" spans="1:198" s="4" customFormat="1" ht="15" x14ac:dyDescent="0.25">
      <c r="A215" s="3"/>
      <c r="B215" s="66"/>
      <c r="C215" s="66"/>
      <c r="D215" s="66"/>
      <c r="E215" s="66"/>
      <c r="F215" s="66"/>
      <c r="G215" s="66"/>
      <c r="H215" s="208" t="s">
        <v>112</v>
      </c>
      <c r="I215" s="208"/>
      <c r="J215" s="37">
        <f>SUM(J161:J214)</f>
        <v>0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  <c r="EE215" s="1"/>
      <c r="EF215" s="1"/>
      <c r="EG215" s="1"/>
      <c r="EH215" s="1"/>
      <c r="EI215" s="1"/>
      <c r="EJ215" s="1"/>
      <c r="EK215" s="1"/>
      <c r="EL215" s="1"/>
      <c r="EM215" s="1"/>
      <c r="EN215" s="1"/>
      <c r="EO215" s="1"/>
      <c r="EP215" s="1"/>
      <c r="EQ215" s="1"/>
      <c r="ER215" s="1"/>
      <c r="ES215" s="1"/>
      <c r="ET215" s="1"/>
      <c r="EU215" s="1"/>
      <c r="EV215" s="1"/>
      <c r="EW215" s="1"/>
      <c r="EX215" s="1"/>
      <c r="EY215" s="1"/>
      <c r="EZ215" s="1"/>
      <c r="FA215" s="1"/>
      <c r="FB215" s="1"/>
      <c r="FC215" s="1"/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</row>
    <row r="216" spans="1:198" s="4" customFormat="1" ht="23.25" customHeight="1" x14ac:dyDescent="0.25">
      <c r="A216" s="3"/>
      <c r="B216" s="66"/>
      <c r="C216" s="66"/>
      <c r="D216" s="66"/>
      <c r="E216" s="66"/>
      <c r="F216" s="66"/>
      <c r="G216" s="66"/>
      <c r="H216" s="66"/>
      <c r="I216" s="66"/>
      <c r="J216" s="6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  <c r="EE216" s="1"/>
      <c r="EF216" s="1"/>
      <c r="EG216" s="1"/>
      <c r="EH216" s="1"/>
      <c r="EI216" s="1"/>
      <c r="EJ216" s="1"/>
      <c r="EK216" s="1"/>
      <c r="EL216" s="1"/>
      <c r="EM216" s="1"/>
      <c r="EN216" s="1"/>
      <c r="EO216" s="1"/>
      <c r="EP216" s="1"/>
      <c r="EQ216" s="1"/>
      <c r="ER216" s="1"/>
      <c r="ES216" s="1"/>
      <c r="ET216" s="1"/>
      <c r="EU216" s="1"/>
      <c r="EV216" s="1"/>
      <c r="EW216" s="1"/>
      <c r="EX216" s="1"/>
      <c r="EY216" s="1"/>
      <c r="EZ216" s="1"/>
      <c r="FA216" s="1"/>
      <c r="FB216" s="1"/>
      <c r="FC216" s="1"/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</row>
    <row r="217" spans="1:198" s="4" customFormat="1" ht="27.75" x14ac:dyDescent="0.25">
      <c r="A217" s="197" t="s">
        <v>111</v>
      </c>
      <c r="B217" s="197"/>
      <c r="C217" s="197"/>
      <c r="D217" s="197"/>
      <c r="E217" s="197"/>
      <c r="F217" s="197"/>
      <c r="G217" s="197"/>
      <c r="H217" s="197"/>
      <c r="I217" s="197"/>
      <c r="J217" s="19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  <c r="EE217" s="1"/>
      <c r="EF217" s="1"/>
      <c r="EG217" s="1"/>
      <c r="EH217" s="1"/>
      <c r="EI217" s="1"/>
      <c r="EJ217" s="1"/>
      <c r="EK217" s="1"/>
      <c r="EL217" s="1"/>
      <c r="EM217" s="1"/>
      <c r="EN217" s="1"/>
      <c r="EO217" s="1"/>
      <c r="EP217" s="1"/>
      <c r="EQ217" s="1"/>
      <c r="ER217" s="1"/>
      <c r="ES217" s="1"/>
      <c r="ET217" s="1"/>
      <c r="EU217" s="1"/>
      <c r="EV217" s="1"/>
      <c r="EW217" s="1"/>
      <c r="EX217" s="1"/>
      <c r="EY217" s="1"/>
      <c r="EZ217" s="1"/>
      <c r="FA217" s="1"/>
      <c r="FB217" s="1"/>
      <c r="FC217" s="1"/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</row>
    <row r="218" spans="1:198" s="4" customFormat="1" ht="16.5" customHeight="1" thickBot="1" x14ac:dyDescent="0.3">
      <c r="A218" s="3"/>
      <c r="B218" s="2"/>
      <c r="C218" s="1"/>
      <c r="D218" s="1"/>
      <c r="E218" s="135"/>
      <c r="F218" s="135"/>
      <c r="G218" s="135"/>
      <c r="H218" s="135"/>
      <c r="I218" s="135"/>
      <c r="J218" s="135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</row>
    <row r="219" spans="1:198" s="4" customFormat="1" ht="24" customHeight="1" thickBot="1" x14ac:dyDescent="0.3">
      <c r="A219" s="62"/>
      <c r="B219" s="61"/>
      <c r="C219" s="60"/>
      <c r="D219" s="1"/>
      <c r="E219" s="59" t="s">
        <v>110</v>
      </c>
      <c r="F219" s="58" t="s">
        <v>47</v>
      </c>
      <c r="G219" s="58" t="s">
        <v>109</v>
      </c>
      <c r="H219" s="58" t="s">
        <v>108</v>
      </c>
      <c r="I219" s="58" t="s">
        <v>44</v>
      </c>
      <c r="J219" s="57" t="s">
        <v>14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</row>
    <row r="220" spans="1:198" s="4" customFormat="1" ht="21.75" customHeight="1" x14ac:dyDescent="0.25">
      <c r="A220" s="116"/>
      <c r="B220" s="46" t="s">
        <v>20</v>
      </c>
      <c r="C220" s="209" t="s">
        <v>107</v>
      </c>
      <c r="D220" s="210"/>
      <c r="E220" s="134">
        <v>3</v>
      </c>
      <c r="F220" s="78" t="s">
        <v>91</v>
      </c>
      <c r="G220" s="42">
        <v>8.51</v>
      </c>
      <c r="H220" s="42">
        <v>8.24</v>
      </c>
      <c r="I220" s="89"/>
      <c r="J220" s="88">
        <f>IF(I220&lt;3,0,IF(I220&lt;10,G220*I220,H220*I220))</f>
        <v>0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</row>
    <row r="221" spans="1:198" s="4" customFormat="1" ht="21.75" customHeight="1" x14ac:dyDescent="0.25">
      <c r="A221" s="116"/>
      <c r="B221" s="46" t="s">
        <v>20</v>
      </c>
      <c r="C221" s="194" t="s">
        <v>106</v>
      </c>
      <c r="D221" s="205"/>
      <c r="E221" s="50">
        <v>3</v>
      </c>
      <c r="F221" s="49" t="s">
        <v>105</v>
      </c>
      <c r="G221" s="42">
        <v>11.95</v>
      </c>
      <c r="H221" s="42">
        <v>11.57</v>
      </c>
      <c r="I221" s="48"/>
      <c r="J221" s="47">
        <f>IF(I221&lt;3,0,IF(I221&lt;10,G221*I221,H221*I221))</f>
        <v>0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</row>
    <row r="222" spans="1:198" s="4" customFormat="1" ht="21.75" customHeight="1" x14ac:dyDescent="0.25">
      <c r="A222" s="116"/>
      <c r="B222" s="132"/>
      <c r="C222" s="194" t="s">
        <v>104</v>
      </c>
      <c r="D222" s="205"/>
      <c r="E222" s="50">
        <v>3</v>
      </c>
      <c r="F222" s="49" t="s">
        <v>91</v>
      </c>
      <c r="G222" s="42">
        <v>7.16</v>
      </c>
      <c r="H222" s="42">
        <v>6.93</v>
      </c>
      <c r="I222" s="48"/>
      <c r="J222" s="47">
        <f>IF(I222&lt;3,0,IF(I222&lt;10,G222*I222,H222*I222))</f>
        <v>0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  <c r="EE222" s="1"/>
      <c r="EF222" s="1"/>
      <c r="EG222" s="1"/>
      <c r="EH222" s="1"/>
      <c r="EI222" s="1"/>
      <c r="EJ222" s="1"/>
      <c r="EK222" s="1"/>
      <c r="EL222" s="1"/>
      <c r="EM222" s="1"/>
      <c r="EN222" s="1"/>
      <c r="EO222" s="1"/>
      <c r="EP222" s="1"/>
      <c r="EQ222" s="1"/>
      <c r="ER222" s="1"/>
      <c r="ES222" s="1"/>
      <c r="ET222" s="1"/>
      <c r="EU222" s="1"/>
      <c r="EV222" s="1"/>
      <c r="EW222" s="1"/>
      <c r="EX222" s="1"/>
      <c r="EY222" s="1"/>
      <c r="EZ222" s="1"/>
      <c r="FA222" s="1"/>
      <c r="FB222" s="1"/>
      <c r="FC222" s="1"/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</row>
    <row r="223" spans="1:198" s="4" customFormat="1" ht="21.75" customHeight="1" x14ac:dyDescent="0.25">
      <c r="A223" s="116"/>
      <c r="B223" s="46" t="s">
        <v>20</v>
      </c>
      <c r="C223" s="194" t="s">
        <v>103</v>
      </c>
      <c r="D223" s="205"/>
      <c r="E223" s="50">
        <v>3</v>
      </c>
      <c r="F223" s="49" t="s">
        <v>91</v>
      </c>
      <c r="G223" s="42">
        <v>6.79</v>
      </c>
      <c r="H223" s="42">
        <v>6.57</v>
      </c>
      <c r="I223" s="48"/>
      <c r="J223" s="47">
        <f>IF(I223&lt;3,0,IF(I223&lt;10,G223*I223,H223*I223))</f>
        <v>0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  <c r="EE223" s="1"/>
      <c r="EF223" s="1"/>
      <c r="EG223" s="1"/>
      <c r="EH223" s="1"/>
      <c r="EI223" s="1"/>
      <c r="EJ223" s="1"/>
      <c r="EK223" s="1"/>
      <c r="EL223" s="1"/>
      <c r="EM223" s="1"/>
      <c r="EN223" s="1"/>
      <c r="EO223" s="1"/>
      <c r="EP223" s="1"/>
      <c r="EQ223" s="1"/>
      <c r="ER223" s="1"/>
      <c r="ES223" s="1"/>
      <c r="ET223" s="1"/>
      <c r="EU223" s="1"/>
      <c r="EV223" s="1"/>
      <c r="EW223" s="1"/>
      <c r="EX223" s="1"/>
      <c r="EY223" s="1"/>
      <c r="EZ223" s="1"/>
      <c r="FA223" s="1"/>
      <c r="FB223" s="1"/>
      <c r="FC223" s="1"/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</row>
    <row r="224" spans="1:198" s="4" customFormat="1" ht="21.75" customHeight="1" x14ac:dyDescent="0.25">
      <c r="A224" s="116"/>
      <c r="B224" s="132"/>
      <c r="C224" s="194" t="s">
        <v>102</v>
      </c>
      <c r="D224" s="205"/>
      <c r="E224" s="50">
        <v>3</v>
      </c>
      <c r="F224" s="49" t="s">
        <v>101</v>
      </c>
      <c r="G224" s="42">
        <v>9.3000000000000007</v>
      </c>
      <c r="H224" s="42">
        <v>9</v>
      </c>
      <c r="I224" s="48"/>
      <c r="J224" s="47">
        <f>IF(I224&lt;3,0,IF(I224&lt;10,G224*I224,H224*I224))</f>
        <v>0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</row>
    <row r="225" spans="1:198" s="4" customFormat="1" ht="21.75" customHeight="1" x14ac:dyDescent="0.25">
      <c r="A225" s="116"/>
      <c r="B225" s="46" t="s">
        <v>20</v>
      </c>
      <c r="C225" s="194" t="s">
        <v>100</v>
      </c>
      <c r="D225" s="205"/>
      <c r="E225" s="50">
        <v>1</v>
      </c>
      <c r="F225" s="49" t="s">
        <v>25</v>
      </c>
      <c r="G225" s="42">
        <v>12.42</v>
      </c>
      <c r="H225" s="42">
        <v>12.02</v>
      </c>
      <c r="I225" s="48"/>
      <c r="J225" s="47">
        <f>IF(I225&lt;10,G225*I225,H225*I225)</f>
        <v>0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  <c r="EE225" s="1"/>
      <c r="EF225" s="1"/>
      <c r="EG225" s="1"/>
      <c r="EH225" s="1"/>
      <c r="EI225" s="1"/>
      <c r="EJ225" s="1"/>
      <c r="EK225" s="1"/>
      <c r="EL225" s="1"/>
      <c r="EM225" s="1"/>
      <c r="EN225" s="1"/>
      <c r="EO225" s="1"/>
      <c r="EP225" s="1"/>
      <c r="EQ225" s="1"/>
      <c r="ER225" s="1"/>
      <c r="ES225" s="1"/>
      <c r="ET225" s="1"/>
      <c r="EU225" s="1"/>
      <c r="EV225" s="1"/>
      <c r="EW225" s="1"/>
      <c r="EX225" s="1"/>
      <c r="EY225" s="1"/>
      <c r="EZ225" s="1"/>
      <c r="FA225" s="1"/>
      <c r="FB225" s="1"/>
      <c r="FC225" s="1"/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</row>
    <row r="226" spans="1:198" s="4" customFormat="1" ht="21.75" customHeight="1" x14ac:dyDescent="0.25">
      <c r="A226" s="116"/>
      <c r="B226" s="46" t="s">
        <v>20</v>
      </c>
      <c r="C226" s="194" t="s">
        <v>99</v>
      </c>
      <c r="D226" s="205"/>
      <c r="E226" s="50">
        <v>3</v>
      </c>
      <c r="F226" s="49" t="s">
        <v>91</v>
      </c>
      <c r="G226" s="42">
        <v>7.16</v>
      </c>
      <c r="H226" s="42">
        <v>6.93</v>
      </c>
      <c r="I226" s="48"/>
      <c r="J226" s="47">
        <f t="shared" ref="J226:J233" si="9">IF(I226&lt;3,0,IF(I226&lt;10,G226*I226,H226*I226))</f>
        <v>0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  <c r="EE226" s="1"/>
      <c r="EF226" s="1"/>
      <c r="EG226" s="1"/>
      <c r="EH226" s="1"/>
      <c r="EI226" s="1"/>
      <c r="EJ226" s="1"/>
      <c r="EK226" s="1"/>
      <c r="EL226" s="1"/>
      <c r="EM226" s="1"/>
      <c r="EN226" s="1"/>
      <c r="EO226" s="1"/>
      <c r="EP226" s="1"/>
      <c r="EQ226" s="1"/>
      <c r="ER226" s="1"/>
      <c r="ES226" s="1"/>
      <c r="ET226" s="1"/>
      <c r="EU226" s="1"/>
      <c r="EV226" s="1"/>
      <c r="EW226" s="1"/>
      <c r="EX226" s="1"/>
      <c r="EY226" s="1"/>
      <c r="EZ226" s="1"/>
      <c r="FA226" s="1"/>
      <c r="FB226" s="1"/>
      <c r="FC226" s="1"/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</row>
    <row r="227" spans="1:198" s="4" customFormat="1" ht="21.75" customHeight="1" x14ac:dyDescent="0.25">
      <c r="A227" s="116"/>
      <c r="B227" s="132"/>
      <c r="C227" s="194" t="s">
        <v>98</v>
      </c>
      <c r="D227" s="205"/>
      <c r="E227" s="50">
        <v>3</v>
      </c>
      <c r="F227" s="49" t="s">
        <v>91</v>
      </c>
      <c r="G227" s="42">
        <v>7.16</v>
      </c>
      <c r="H227" s="42">
        <v>6.93</v>
      </c>
      <c r="I227" s="48"/>
      <c r="J227" s="47">
        <f t="shared" si="9"/>
        <v>0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  <c r="EE227" s="1"/>
      <c r="EF227" s="1"/>
      <c r="EG227" s="1"/>
      <c r="EH227" s="1"/>
      <c r="EI227" s="1"/>
      <c r="EJ227" s="1"/>
      <c r="EK227" s="1"/>
      <c r="EL227" s="1"/>
      <c r="EM227" s="1"/>
      <c r="EN227" s="1"/>
      <c r="EO227" s="1"/>
      <c r="EP227" s="1"/>
      <c r="EQ227" s="1"/>
      <c r="ER227" s="1"/>
      <c r="ES227" s="1"/>
      <c r="ET227" s="1"/>
      <c r="EU227" s="1"/>
      <c r="EV227" s="1"/>
      <c r="EW227" s="1"/>
      <c r="EX227" s="1"/>
      <c r="EY227" s="1"/>
      <c r="EZ227" s="1"/>
      <c r="FA227" s="1"/>
      <c r="FB227" s="1"/>
      <c r="FC227" s="1"/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</row>
    <row r="228" spans="1:198" s="4" customFormat="1" ht="21.75" customHeight="1" x14ac:dyDescent="0.25">
      <c r="A228" s="3"/>
      <c r="B228" s="133"/>
      <c r="C228" s="194" t="s">
        <v>97</v>
      </c>
      <c r="D228" s="205"/>
      <c r="E228" s="50">
        <v>3</v>
      </c>
      <c r="F228" s="49" t="s">
        <v>91</v>
      </c>
      <c r="G228" s="42">
        <v>6.28</v>
      </c>
      <c r="H228" s="42">
        <v>6.08</v>
      </c>
      <c r="I228" s="48"/>
      <c r="J228" s="47">
        <f t="shared" si="9"/>
        <v>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</row>
    <row r="229" spans="1:198" s="4" customFormat="1" ht="21.75" customHeight="1" x14ac:dyDescent="0.25">
      <c r="A229" s="3"/>
      <c r="B229" s="133"/>
      <c r="C229" s="194" t="s">
        <v>96</v>
      </c>
      <c r="D229" s="205"/>
      <c r="E229" s="50">
        <v>3</v>
      </c>
      <c r="F229" s="49" t="s">
        <v>91</v>
      </c>
      <c r="G229" s="42">
        <v>6.28</v>
      </c>
      <c r="H229" s="42">
        <v>6.08</v>
      </c>
      <c r="I229" s="48"/>
      <c r="J229" s="47">
        <f t="shared" si="9"/>
        <v>0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</row>
    <row r="230" spans="1:198" s="4" customFormat="1" ht="21.75" customHeight="1" x14ac:dyDescent="0.25">
      <c r="A230" s="3"/>
      <c r="B230" s="132"/>
      <c r="C230" s="194" t="s">
        <v>95</v>
      </c>
      <c r="D230" s="205"/>
      <c r="E230" s="50">
        <v>3</v>
      </c>
      <c r="F230" s="49" t="s">
        <v>91</v>
      </c>
      <c r="G230" s="42">
        <v>6.79</v>
      </c>
      <c r="H230" s="42">
        <v>6.57</v>
      </c>
      <c r="I230" s="48"/>
      <c r="J230" s="47">
        <f t="shared" si="9"/>
        <v>0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</row>
    <row r="231" spans="1:198" s="4" customFormat="1" ht="21.75" customHeight="1" x14ac:dyDescent="0.25">
      <c r="A231" s="3"/>
      <c r="B231" s="132"/>
      <c r="C231" s="194" t="s">
        <v>94</v>
      </c>
      <c r="D231" s="205"/>
      <c r="E231" s="50">
        <v>3</v>
      </c>
      <c r="F231" s="49" t="s">
        <v>91</v>
      </c>
      <c r="G231" s="42">
        <v>8.2799999999999994</v>
      </c>
      <c r="H231" s="42">
        <v>8.01</v>
      </c>
      <c r="I231" s="48"/>
      <c r="J231" s="47">
        <f t="shared" si="9"/>
        <v>0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  <c r="EE231" s="1"/>
      <c r="EF231" s="1"/>
      <c r="EG231" s="1"/>
      <c r="EH231" s="1"/>
      <c r="EI231" s="1"/>
      <c r="EJ231" s="1"/>
      <c r="EK231" s="1"/>
      <c r="EL231" s="1"/>
      <c r="EM231" s="1"/>
      <c r="EN231" s="1"/>
      <c r="EO231" s="1"/>
      <c r="EP231" s="1"/>
      <c r="EQ231" s="1"/>
      <c r="ER231" s="1"/>
      <c r="ES231" s="1"/>
      <c r="ET231" s="1"/>
      <c r="EU231" s="1"/>
      <c r="EV231" s="1"/>
      <c r="EW231" s="1"/>
      <c r="EX231" s="1"/>
      <c r="EY231" s="1"/>
      <c r="EZ231" s="1"/>
      <c r="FA231" s="1"/>
      <c r="FB231" s="1"/>
      <c r="FC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</row>
    <row r="232" spans="1:198" s="4" customFormat="1" ht="21.75" customHeight="1" x14ac:dyDescent="0.25">
      <c r="A232" s="3"/>
      <c r="B232" s="132"/>
      <c r="C232" s="194" t="s">
        <v>93</v>
      </c>
      <c r="D232" s="205"/>
      <c r="E232" s="50">
        <v>3</v>
      </c>
      <c r="F232" s="49" t="s">
        <v>91</v>
      </c>
      <c r="G232" s="42">
        <v>8.51</v>
      </c>
      <c r="H232" s="42">
        <v>8.24</v>
      </c>
      <c r="I232" s="48"/>
      <c r="J232" s="47">
        <f t="shared" si="9"/>
        <v>0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  <c r="EE232" s="1"/>
      <c r="EF232" s="1"/>
      <c r="EG232" s="1"/>
      <c r="EH232" s="1"/>
      <c r="EI232" s="1"/>
      <c r="EJ232" s="1"/>
      <c r="EK232" s="1"/>
      <c r="EL232" s="1"/>
      <c r="EM232" s="1"/>
      <c r="EN232" s="1"/>
      <c r="EO232" s="1"/>
      <c r="EP232" s="1"/>
      <c r="EQ232" s="1"/>
      <c r="ER232" s="1"/>
      <c r="ES232" s="1"/>
      <c r="ET232" s="1"/>
      <c r="EU232" s="1"/>
      <c r="EV232" s="1"/>
      <c r="EW232" s="1"/>
      <c r="EX232" s="1"/>
      <c r="EY232" s="1"/>
      <c r="EZ232" s="1"/>
      <c r="FA232" s="1"/>
      <c r="FB232" s="1"/>
      <c r="FC232" s="1"/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</row>
    <row r="233" spans="1:198" s="4" customFormat="1" ht="21.75" customHeight="1" thickBot="1" x14ac:dyDescent="0.3">
      <c r="A233" s="66"/>
      <c r="B233" s="46" t="s">
        <v>20</v>
      </c>
      <c r="C233" s="206" t="s">
        <v>92</v>
      </c>
      <c r="D233" s="207"/>
      <c r="E233" s="131">
        <v>3</v>
      </c>
      <c r="F233" s="70" t="s">
        <v>91</v>
      </c>
      <c r="G233" s="69">
        <v>7.16</v>
      </c>
      <c r="H233" s="42">
        <v>6.93</v>
      </c>
      <c r="I233" s="82"/>
      <c r="J233" s="81">
        <f t="shared" si="9"/>
        <v>0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</row>
    <row r="234" spans="1:198" s="4" customFormat="1" ht="15" x14ac:dyDescent="0.25">
      <c r="A234" s="66"/>
      <c r="B234" s="66"/>
      <c r="C234" s="66"/>
      <c r="D234" s="66"/>
      <c r="E234" s="66"/>
      <c r="F234" s="66"/>
      <c r="G234" s="66"/>
      <c r="H234" s="208" t="s">
        <v>90</v>
      </c>
      <c r="I234" s="208"/>
      <c r="J234" s="37">
        <f>SUM(J220:J233)</f>
        <v>0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  <c r="EE234" s="1"/>
      <c r="EF234" s="1"/>
      <c r="EG234" s="1"/>
      <c r="EH234" s="1"/>
      <c r="EI234" s="1"/>
      <c r="EJ234" s="1"/>
      <c r="EK234" s="1"/>
      <c r="EL234" s="1"/>
      <c r="EM234" s="1"/>
      <c r="EN234" s="1"/>
      <c r="EO234" s="1"/>
      <c r="EP234" s="1"/>
      <c r="EQ234" s="1"/>
      <c r="ER234" s="1"/>
      <c r="ES234" s="1"/>
      <c r="ET234" s="1"/>
      <c r="EU234" s="1"/>
      <c r="EV234" s="1"/>
      <c r="EW234" s="1"/>
      <c r="EX234" s="1"/>
      <c r="EY234" s="1"/>
      <c r="EZ234" s="1"/>
      <c r="FA234" s="1"/>
      <c r="FB234" s="1"/>
      <c r="FC234" s="1"/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</row>
    <row r="235" spans="1:198" s="4" customFormat="1" ht="15.75" x14ac:dyDescent="0.25">
      <c r="A235" s="130" t="s">
        <v>89</v>
      </c>
      <c r="B235" s="66"/>
      <c r="C235" s="66"/>
      <c r="D235" s="66"/>
      <c r="E235" s="66"/>
      <c r="F235" s="66"/>
      <c r="G235" s="66"/>
      <c r="H235" s="66"/>
      <c r="I235" s="66"/>
      <c r="J235" s="6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</row>
    <row r="236" spans="1:198" s="4" customFormat="1" ht="17.25" customHeight="1" x14ac:dyDescent="0.25">
      <c r="A236" s="66" t="s">
        <v>88</v>
      </c>
      <c r="B236" s="129"/>
      <c r="C236" s="66"/>
      <c r="D236" s="66"/>
      <c r="E236" s="46" t="s">
        <v>87</v>
      </c>
      <c r="F236" s="66"/>
      <c r="G236" s="66"/>
      <c r="H236" s="66"/>
      <c r="I236" s="66"/>
      <c r="J236" s="6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  <c r="EE236" s="1"/>
      <c r="EF236" s="1"/>
      <c r="EG236" s="1"/>
      <c r="EH236" s="1"/>
      <c r="EI236" s="1"/>
      <c r="EJ236" s="1"/>
      <c r="EK236" s="1"/>
      <c r="EL236" s="1"/>
      <c r="EM236" s="1"/>
      <c r="EN236" s="1"/>
      <c r="EO236" s="1"/>
      <c r="EP236" s="1"/>
      <c r="EQ236" s="1"/>
      <c r="ER236" s="1"/>
      <c r="ES236" s="1"/>
      <c r="ET236" s="1"/>
      <c r="EU236" s="1"/>
      <c r="EV236" s="1"/>
      <c r="EW236" s="1"/>
      <c r="EX236" s="1"/>
      <c r="EY236" s="1"/>
      <c r="EZ236" s="1"/>
      <c r="FA236" s="1"/>
      <c r="FB236" s="1"/>
      <c r="FC236" s="1"/>
      <c r="FD236" s="1"/>
      <c r="FE236" s="1"/>
      <c r="FF236" s="1"/>
      <c r="FG236" s="1"/>
      <c r="FH236" s="1"/>
      <c r="FI236" s="1"/>
      <c r="FJ236" s="1"/>
      <c r="FK236" s="1"/>
      <c r="FL236" s="1"/>
      <c r="FM236" s="1"/>
      <c r="FN236" s="1"/>
      <c r="FO236" s="1"/>
      <c r="FP236" s="1"/>
      <c r="FQ236" s="1"/>
      <c r="FR236" s="1"/>
      <c r="FS236" s="1"/>
      <c r="FT236" s="1"/>
      <c r="FU236" s="1"/>
      <c r="FV236" s="1"/>
      <c r="FW236" s="1"/>
      <c r="FX236" s="1"/>
      <c r="FY236" s="1"/>
      <c r="FZ236" s="1"/>
      <c r="GA236" s="1"/>
      <c r="GB236" s="1"/>
      <c r="GC236" s="1"/>
      <c r="GD236" s="1"/>
      <c r="GE236" s="1"/>
      <c r="GF236" s="1"/>
      <c r="GG236" s="1"/>
      <c r="GH236" s="1"/>
      <c r="GI236" s="1"/>
      <c r="GJ236" s="1"/>
      <c r="GK236" s="1"/>
      <c r="GL236" s="1"/>
      <c r="GM236" s="1"/>
      <c r="GN236" s="1"/>
      <c r="GO236" s="1"/>
      <c r="GP236" s="1"/>
    </row>
    <row r="237" spans="1:198" s="4" customFormat="1" ht="17.25" customHeight="1" x14ac:dyDescent="0.25">
      <c r="A237" s="199" t="s">
        <v>86</v>
      </c>
      <c r="B237" s="199"/>
      <c r="C237" s="199"/>
      <c r="D237" s="199"/>
      <c r="E237" s="199"/>
      <c r="F237" s="199"/>
      <c r="G237" s="128"/>
      <c r="H237" s="128"/>
      <c r="I237" s="128"/>
      <c r="J237" s="12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</row>
    <row r="238" spans="1:198" s="4" customFormat="1" ht="17.25" customHeight="1" x14ac:dyDescent="0.25">
      <c r="A238" s="126" t="s">
        <v>85</v>
      </c>
      <c r="B238" s="126"/>
      <c r="C238" s="126"/>
      <c r="D238" s="126"/>
      <c r="E238" s="126"/>
      <c r="F238" s="126"/>
      <c r="G238" s="126"/>
      <c r="H238" s="126"/>
      <c r="I238" s="126"/>
      <c r="J238" s="12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</row>
    <row r="239" spans="1:198" ht="42" customHeight="1" x14ac:dyDescent="0.25">
      <c r="A239" s="197" t="s">
        <v>84</v>
      </c>
      <c r="B239" s="197"/>
      <c r="C239" s="197"/>
      <c r="D239" s="197"/>
      <c r="E239" s="197"/>
      <c r="F239" s="197"/>
      <c r="G239" s="197"/>
      <c r="H239" s="197"/>
      <c r="I239" s="197"/>
      <c r="J239" s="197"/>
    </row>
    <row r="240" spans="1:198" s="4" customFormat="1" ht="9" customHeight="1" thickBot="1" x14ac:dyDescent="0.3">
      <c r="A240" s="3"/>
      <c r="B240" s="2"/>
      <c r="C240" s="125"/>
      <c r="D240" s="12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  <c r="EE240" s="1"/>
      <c r="EF240" s="1"/>
      <c r="EG240" s="1"/>
      <c r="EH240" s="1"/>
      <c r="EI240" s="1"/>
      <c r="EJ240" s="1"/>
      <c r="EK240" s="1"/>
      <c r="EL240" s="1"/>
      <c r="EM240" s="1"/>
      <c r="EN240" s="1"/>
      <c r="EO240" s="1"/>
      <c r="EP240" s="1"/>
      <c r="EQ240" s="1"/>
      <c r="ER240" s="1"/>
      <c r="ES240" s="1"/>
      <c r="ET240" s="1"/>
      <c r="EU240" s="1"/>
      <c r="EV240" s="1"/>
      <c r="EW240" s="1"/>
      <c r="EX240" s="1"/>
      <c r="EY240" s="1"/>
      <c r="EZ240" s="1"/>
      <c r="FA240" s="1"/>
      <c r="FB240" s="1"/>
      <c r="FC240" s="1"/>
      <c r="FD240" s="1"/>
      <c r="FE240" s="1"/>
      <c r="FF240" s="1"/>
      <c r="FG240" s="1"/>
      <c r="FH240" s="1"/>
      <c r="FI240" s="1"/>
      <c r="FJ240" s="1"/>
      <c r="FK240" s="1"/>
      <c r="FL240" s="1"/>
      <c r="FM240" s="1"/>
      <c r="FN240" s="1"/>
      <c r="FO240" s="1"/>
      <c r="FP240" s="1"/>
      <c r="FQ240" s="1"/>
      <c r="FR240" s="1"/>
      <c r="FS240" s="1"/>
      <c r="FT240" s="1"/>
      <c r="FU240" s="1"/>
      <c r="FV240" s="1"/>
      <c r="FW240" s="1"/>
      <c r="FX240" s="1"/>
      <c r="FY240" s="1"/>
      <c r="FZ240" s="1"/>
      <c r="GA240" s="1"/>
      <c r="GB240" s="1"/>
      <c r="GC240" s="1"/>
      <c r="GD240" s="1"/>
      <c r="GE240" s="1"/>
      <c r="GF240" s="1"/>
      <c r="GG240" s="1"/>
      <c r="GH240" s="1"/>
      <c r="GI240" s="1"/>
      <c r="GJ240" s="1"/>
      <c r="GK240" s="1"/>
      <c r="GL240" s="1"/>
      <c r="GM240" s="1"/>
      <c r="GN240" s="1"/>
      <c r="GO240" s="1"/>
      <c r="GP240" s="1"/>
    </row>
    <row r="241" spans="1:198" s="4" customFormat="1" ht="18" customHeight="1" x14ac:dyDescent="0.25">
      <c r="A241" s="3"/>
      <c r="B241" s="2"/>
      <c r="C241" s="123"/>
      <c r="D241" s="122"/>
      <c r="E241" s="121"/>
      <c r="F241" s="120"/>
      <c r="G241" s="119"/>
      <c r="H241" s="119"/>
      <c r="I241" s="118"/>
      <c r="J241" s="11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</row>
    <row r="242" spans="1:198" s="4" customFormat="1" ht="18" customHeight="1" x14ac:dyDescent="0.25">
      <c r="A242" s="3"/>
      <c r="B242" s="2"/>
      <c r="C242" s="221" t="s">
        <v>83</v>
      </c>
      <c r="D242" s="222"/>
      <c r="E242" s="222"/>
      <c r="F242" s="222"/>
      <c r="G242" s="222"/>
      <c r="H242" s="222"/>
      <c r="I242" s="222"/>
      <c r="J242" s="22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</row>
    <row r="243" spans="1:198" s="4" customFormat="1" ht="18" customHeight="1" x14ac:dyDescent="0.25">
      <c r="A243" s="3"/>
      <c r="B243" s="2"/>
      <c r="C243" s="221" t="s">
        <v>82</v>
      </c>
      <c r="D243" s="222"/>
      <c r="E243" s="222"/>
      <c r="F243" s="222"/>
      <c r="G243" s="222"/>
      <c r="H243" s="222"/>
      <c r="I243" s="222"/>
      <c r="J243" s="22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  <c r="EE243" s="1"/>
      <c r="EF243" s="1"/>
      <c r="EG243" s="1"/>
      <c r="EH243" s="1"/>
      <c r="EI243" s="1"/>
      <c r="EJ243" s="1"/>
      <c r="EK243" s="1"/>
      <c r="EL243" s="1"/>
      <c r="EM243" s="1"/>
      <c r="EN243" s="1"/>
      <c r="EO243" s="1"/>
      <c r="EP243" s="1"/>
      <c r="EQ243" s="1"/>
      <c r="ER243" s="1"/>
      <c r="ES243" s="1"/>
      <c r="ET243" s="1"/>
      <c r="EU243" s="1"/>
      <c r="EV243" s="1"/>
      <c r="EW243" s="1"/>
      <c r="EX243" s="1"/>
      <c r="EY243" s="1"/>
      <c r="EZ243" s="1"/>
      <c r="FA243" s="1"/>
      <c r="FB243" s="1"/>
      <c r="FC243" s="1"/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</row>
    <row r="244" spans="1:198" s="4" customFormat="1" ht="18" customHeight="1" x14ac:dyDescent="0.25">
      <c r="A244" s="116"/>
      <c r="B244" s="115"/>
      <c r="C244" s="221" t="s">
        <v>81</v>
      </c>
      <c r="D244" s="222"/>
      <c r="E244" s="222"/>
      <c r="F244" s="222"/>
      <c r="G244" s="222"/>
      <c r="H244" s="222"/>
      <c r="I244" s="222"/>
      <c r="J244" s="22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</row>
    <row r="245" spans="1:198" s="4" customFormat="1" ht="18" customHeight="1" thickBot="1" x14ac:dyDescent="0.3">
      <c r="A245" s="22"/>
      <c r="B245" s="102"/>
      <c r="C245" s="224"/>
      <c r="D245" s="225"/>
      <c r="E245" s="225"/>
      <c r="F245" s="225"/>
      <c r="G245" s="225"/>
      <c r="H245" s="225"/>
      <c r="I245" s="225"/>
      <c r="J245" s="22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</row>
    <row r="246" spans="1:198" s="4" customFormat="1" ht="22.5" customHeight="1" x14ac:dyDescent="0.25">
      <c r="A246" s="22"/>
      <c r="B246" s="102"/>
      <c r="C246" s="231" t="s">
        <v>80</v>
      </c>
      <c r="D246" s="231"/>
      <c r="E246" s="231"/>
      <c r="F246" s="231"/>
      <c r="G246" s="231"/>
      <c r="H246" s="231"/>
      <c r="I246" s="231"/>
      <c r="J246" s="23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  <c r="EE246" s="1"/>
      <c r="EF246" s="1"/>
      <c r="EG246" s="1"/>
      <c r="EH246" s="1"/>
      <c r="EI246" s="1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1"/>
      <c r="FO246" s="1"/>
      <c r="FP246" s="1"/>
      <c r="FQ246" s="1"/>
      <c r="FR246" s="1"/>
      <c r="FS246" s="1"/>
      <c r="FT246" s="1"/>
      <c r="FU246" s="1"/>
      <c r="FV246" s="1"/>
      <c r="FW246" s="1"/>
      <c r="FX246" s="1"/>
      <c r="FY246" s="1"/>
      <c r="FZ246" s="1"/>
      <c r="GA246" s="1"/>
      <c r="GB246" s="1"/>
      <c r="GC246" s="1"/>
      <c r="GD246" s="1"/>
      <c r="GE246" s="1"/>
      <c r="GF246" s="1"/>
      <c r="GG246" s="1"/>
      <c r="GH246" s="1"/>
      <c r="GI246" s="1"/>
      <c r="GJ246" s="1"/>
      <c r="GK246" s="1"/>
      <c r="GL246" s="1"/>
      <c r="GM246" s="1"/>
      <c r="GN246" s="1"/>
      <c r="GO246" s="1"/>
      <c r="GP246" s="1"/>
    </row>
    <row r="247" spans="1:198" s="4" customFormat="1" ht="22.5" customHeight="1" x14ac:dyDescent="0.25">
      <c r="A247" s="22"/>
      <c r="B247" s="102"/>
      <c r="C247" s="227" t="s">
        <v>79</v>
      </c>
      <c r="D247" s="227"/>
      <c r="E247" s="227"/>
      <c r="F247" s="227"/>
      <c r="G247" s="227"/>
      <c r="H247" s="227"/>
      <c r="I247" s="227"/>
      <c r="J247" s="22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  <c r="EE247" s="1"/>
      <c r="EF247" s="1"/>
      <c r="EG247" s="1"/>
      <c r="EH247" s="1"/>
      <c r="EI247" s="1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1"/>
      <c r="FO247" s="1"/>
      <c r="FP247" s="1"/>
      <c r="FQ247" s="1"/>
      <c r="FR247" s="1"/>
      <c r="FS247" s="1"/>
      <c r="FT247" s="1"/>
      <c r="FU247" s="1"/>
      <c r="FV247" s="1"/>
      <c r="FW247" s="1"/>
      <c r="FX247" s="1"/>
      <c r="FY247" s="1"/>
      <c r="FZ247" s="1"/>
      <c r="GA247" s="1"/>
      <c r="GB247" s="1"/>
      <c r="GC247" s="1"/>
      <c r="GD247" s="1"/>
      <c r="GE247" s="1"/>
      <c r="GF247" s="1"/>
      <c r="GG247" s="1"/>
      <c r="GH247" s="1"/>
      <c r="GI247" s="1"/>
      <c r="GJ247" s="1"/>
      <c r="GK247" s="1"/>
      <c r="GL247" s="1"/>
      <c r="GM247" s="1"/>
      <c r="GN247" s="1"/>
      <c r="GO247" s="1"/>
      <c r="GP247" s="1"/>
    </row>
    <row r="248" spans="1:198" s="4" customFormat="1" ht="12.75" customHeight="1" thickBot="1" x14ac:dyDescent="0.3">
      <c r="A248" s="22"/>
      <c r="B248" s="102"/>
      <c r="C248" s="114"/>
      <c r="D248" s="114"/>
      <c r="E248" s="114"/>
      <c r="F248" s="114"/>
      <c r="G248" s="114"/>
      <c r="H248" s="114"/>
      <c r="I248" s="114"/>
      <c r="J248" s="114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</row>
    <row r="249" spans="1:198" s="4" customFormat="1" ht="30" customHeight="1" thickBot="1" x14ac:dyDescent="0.3">
      <c r="A249" s="22"/>
      <c r="B249" s="102"/>
      <c r="C249" s="232" t="s">
        <v>78</v>
      </c>
      <c r="D249" s="233"/>
      <c r="E249" s="59" t="s">
        <v>48</v>
      </c>
      <c r="F249" s="234" t="s">
        <v>77</v>
      </c>
      <c r="G249" s="235"/>
      <c r="H249" s="236" t="s">
        <v>76</v>
      </c>
      <c r="I249" s="237"/>
      <c r="J249" s="57" t="s">
        <v>14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</row>
    <row r="250" spans="1:198" s="4" customFormat="1" ht="15.75" x14ac:dyDescent="0.25">
      <c r="A250" s="113"/>
      <c r="B250" s="112"/>
      <c r="C250" s="267" t="s">
        <v>75</v>
      </c>
      <c r="D250" s="268"/>
      <c r="E250" s="111" t="s">
        <v>74</v>
      </c>
      <c r="F250" s="110">
        <v>15.76</v>
      </c>
      <c r="G250" s="269">
        <v>2</v>
      </c>
      <c r="H250" s="109">
        <v>25.71</v>
      </c>
      <c r="I250" s="269">
        <v>1</v>
      </c>
      <c r="J250" s="108">
        <f t="shared" ref="J250:J256" si="10">SUM(F250*G250)+(H250*I250)</f>
        <v>57.230000000000004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</row>
    <row r="251" spans="1:198" s="4" customFormat="1" ht="18" customHeight="1" x14ac:dyDescent="0.25">
      <c r="A251" s="22"/>
      <c r="B251" s="102"/>
      <c r="C251" s="219"/>
      <c r="D251" s="220"/>
      <c r="E251" s="107" t="s">
        <v>74</v>
      </c>
      <c r="F251" s="106">
        <v>15.76</v>
      </c>
      <c r="G251" s="104"/>
      <c r="H251" s="105">
        <v>25.71</v>
      </c>
      <c r="I251" s="104"/>
      <c r="J251" s="103">
        <f t="shared" si="10"/>
        <v>0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</row>
    <row r="252" spans="1:198" s="4" customFormat="1" ht="18" customHeight="1" x14ac:dyDescent="0.25">
      <c r="A252" s="22"/>
      <c r="B252" s="102"/>
      <c r="C252" s="219"/>
      <c r="D252" s="220"/>
      <c r="E252" s="107" t="s">
        <v>74</v>
      </c>
      <c r="F252" s="106">
        <v>15.76</v>
      </c>
      <c r="G252" s="104"/>
      <c r="H252" s="105">
        <v>25.71</v>
      </c>
      <c r="I252" s="104"/>
      <c r="J252" s="103">
        <f t="shared" si="10"/>
        <v>0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  <c r="GA252" s="1"/>
      <c r="GB252" s="1"/>
      <c r="GC252" s="1"/>
      <c r="GD252" s="1"/>
      <c r="GE252" s="1"/>
      <c r="GF252" s="1"/>
      <c r="GG252" s="1"/>
      <c r="GH252" s="1"/>
      <c r="GI252" s="1"/>
      <c r="GJ252" s="1"/>
      <c r="GK252" s="1"/>
      <c r="GL252" s="1"/>
      <c r="GM252" s="1"/>
      <c r="GN252" s="1"/>
      <c r="GO252" s="1"/>
      <c r="GP252" s="1"/>
    </row>
    <row r="253" spans="1:198" s="4" customFormat="1" ht="18" customHeight="1" x14ac:dyDescent="0.25">
      <c r="A253" s="22"/>
      <c r="B253" s="102"/>
      <c r="C253" s="219"/>
      <c r="D253" s="220"/>
      <c r="E253" s="107" t="s">
        <v>74</v>
      </c>
      <c r="F253" s="106">
        <v>15.76</v>
      </c>
      <c r="G253" s="104"/>
      <c r="H253" s="105">
        <v>25.71</v>
      </c>
      <c r="I253" s="104"/>
      <c r="J253" s="103">
        <f t="shared" si="10"/>
        <v>0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  <c r="GA253" s="1"/>
      <c r="GB253" s="1"/>
      <c r="GC253" s="1"/>
      <c r="GD253" s="1"/>
      <c r="GE253" s="1"/>
      <c r="GF253" s="1"/>
      <c r="GG253" s="1"/>
      <c r="GH253" s="1"/>
      <c r="GI253" s="1"/>
      <c r="GJ253" s="1"/>
      <c r="GK253" s="1"/>
      <c r="GL253" s="1"/>
      <c r="GM253" s="1"/>
      <c r="GN253" s="1"/>
      <c r="GO253" s="1"/>
      <c r="GP253" s="1"/>
    </row>
    <row r="254" spans="1:198" s="4" customFormat="1" ht="18" customHeight="1" x14ac:dyDescent="0.25">
      <c r="A254" s="22"/>
      <c r="B254" s="102"/>
      <c r="C254" s="219"/>
      <c r="D254" s="220"/>
      <c r="E254" s="107" t="s">
        <v>74</v>
      </c>
      <c r="F254" s="106">
        <v>15.76</v>
      </c>
      <c r="G254" s="104"/>
      <c r="H254" s="105">
        <v>25.71</v>
      </c>
      <c r="I254" s="104"/>
      <c r="J254" s="103">
        <f t="shared" si="10"/>
        <v>0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</row>
    <row r="255" spans="1:198" s="4" customFormat="1" ht="18" customHeight="1" x14ac:dyDescent="0.25">
      <c r="A255" s="22"/>
      <c r="B255" s="102"/>
      <c r="C255" s="219"/>
      <c r="D255" s="220"/>
      <c r="E255" s="107" t="s">
        <v>74</v>
      </c>
      <c r="F255" s="106">
        <v>15.76</v>
      </c>
      <c r="G255" s="104"/>
      <c r="H255" s="105">
        <v>25.71</v>
      </c>
      <c r="I255" s="104"/>
      <c r="J255" s="103">
        <f t="shared" si="10"/>
        <v>0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</row>
    <row r="256" spans="1:198" s="4" customFormat="1" ht="18" customHeight="1" x14ac:dyDescent="0.25">
      <c r="A256" s="22"/>
      <c r="B256" s="102"/>
      <c r="C256" s="228"/>
      <c r="D256" s="229"/>
      <c r="E256" s="101" t="s">
        <v>74</v>
      </c>
      <c r="F256" s="100">
        <v>15.76</v>
      </c>
      <c r="G256" s="98"/>
      <c r="H256" s="99">
        <v>25.71</v>
      </c>
      <c r="I256" s="98"/>
      <c r="J256" s="97">
        <f t="shared" si="10"/>
        <v>0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</row>
    <row r="257" spans="1:198" s="4" customFormat="1" ht="21" customHeight="1" x14ac:dyDescent="0.25">
      <c r="A257" s="3"/>
      <c r="B257" s="2"/>
      <c r="C257" s="1"/>
      <c r="D257" s="1"/>
      <c r="E257" s="1"/>
      <c r="F257" s="1"/>
      <c r="G257" s="1"/>
      <c r="H257" s="230" t="s">
        <v>62</v>
      </c>
      <c r="I257" s="230"/>
      <c r="J257" s="37">
        <f>SUM(J251:J256)</f>
        <v>0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</row>
    <row r="258" spans="1:198" s="4" customFormat="1" ht="1.5" customHeight="1" thickBot="1" x14ac:dyDescent="0.3">
      <c r="A258" s="51"/>
      <c r="B258" s="51"/>
      <c r="C258" s="96"/>
      <c r="D258" s="96"/>
      <c r="E258" s="95"/>
      <c r="F258" s="94"/>
      <c r="G258" s="93"/>
      <c r="H258" s="93"/>
      <c r="I258" s="92"/>
      <c r="J258" s="9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</row>
    <row r="259" spans="1:198" s="4" customFormat="1" ht="26.25" thickBot="1" x14ac:dyDescent="0.3">
      <c r="A259" s="3"/>
      <c r="B259" s="2"/>
      <c r="C259" s="80" t="s">
        <v>73</v>
      </c>
      <c r="D259" s="80"/>
      <c r="E259" s="59" t="s">
        <v>48</v>
      </c>
      <c r="F259" s="58" t="s">
        <v>47</v>
      </c>
      <c r="G259" s="58" t="s">
        <v>46</v>
      </c>
      <c r="H259" s="58" t="s">
        <v>45</v>
      </c>
      <c r="I259" s="58" t="s">
        <v>44</v>
      </c>
      <c r="J259" s="57" t="s">
        <v>14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</row>
    <row r="260" spans="1:198" s="4" customFormat="1" ht="18" customHeight="1" x14ac:dyDescent="0.25">
      <c r="A260" s="3"/>
      <c r="B260" s="51"/>
      <c r="C260" s="209" t="s">
        <v>72</v>
      </c>
      <c r="D260" s="210"/>
      <c r="E260" s="90">
        <v>1</v>
      </c>
      <c r="F260" s="78" t="s">
        <v>71</v>
      </c>
      <c r="G260" s="42">
        <v>8.65</v>
      </c>
      <c r="H260" s="42">
        <v>8.3699999999999992</v>
      </c>
      <c r="I260" s="89"/>
      <c r="J260" s="88">
        <f t="shared" ref="J260:J265" si="11">IF(I260&lt;10,G260*I260,H260*I260)</f>
        <v>0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</row>
    <row r="261" spans="1:198" s="4" customFormat="1" ht="18" customHeight="1" x14ac:dyDescent="0.25">
      <c r="A261" s="3"/>
      <c r="B261" s="51"/>
      <c r="C261" s="194" t="s">
        <v>70</v>
      </c>
      <c r="D261" s="205"/>
      <c r="E261" s="87">
        <v>1</v>
      </c>
      <c r="F261" s="75" t="s">
        <v>69</v>
      </c>
      <c r="G261" s="42">
        <v>19.440000000000001</v>
      </c>
      <c r="H261" s="42">
        <v>18.809999999999999</v>
      </c>
      <c r="I261" s="86"/>
      <c r="J261" s="85">
        <f t="shared" si="11"/>
        <v>0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</row>
    <row r="262" spans="1:198" s="4" customFormat="1" ht="18" customHeight="1" x14ac:dyDescent="0.25">
      <c r="A262" s="3"/>
      <c r="B262" s="51"/>
      <c r="C262" s="194" t="s">
        <v>68</v>
      </c>
      <c r="D262" s="205"/>
      <c r="E262" s="87">
        <v>1</v>
      </c>
      <c r="F262" s="75" t="s">
        <v>63</v>
      </c>
      <c r="G262" s="42">
        <v>9.2100000000000009</v>
      </c>
      <c r="H262" s="42">
        <v>8.91</v>
      </c>
      <c r="I262" s="86"/>
      <c r="J262" s="85">
        <f t="shared" si="11"/>
        <v>0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</row>
    <row r="263" spans="1:198" s="4" customFormat="1" ht="18" customHeight="1" x14ac:dyDescent="0.25">
      <c r="A263" s="3"/>
      <c r="B263" s="46" t="s">
        <v>20</v>
      </c>
      <c r="C263" s="194" t="s">
        <v>67</v>
      </c>
      <c r="D263" s="205"/>
      <c r="E263" s="84">
        <v>1</v>
      </c>
      <c r="F263" s="49" t="s">
        <v>63</v>
      </c>
      <c r="G263" s="42">
        <v>9.2100000000000009</v>
      </c>
      <c r="H263" s="42">
        <v>8.91</v>
      </c>
      <c r="I263" s="48"/>
      <c r="J263" s="47">
        <f t="shared" si="11"/>
        <v>0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</row>
    <row r="264" spans="1:198" s="4" customFormat="1" ht="18" customHeight="1" x14ac:dyDescent="0.25">
      <c r="A264" s="3"/>
      <c r="B264" s="51"/>
      <c r="C264" s="194" t="s">
        <v>66</v>
      </c>
      <c r="D264" s="205"/>
      <c r="E264" s="84">
        <v>1</v>
      </c>
      <c r="F264" s="49" t="s">
        <v>65</v>
      </c>
      <c r="G264" s="42">
        <v>19.440000000000001</v>
      </c>
      <c r="H264" s="42">
        <v>18.809999999999999</v>
      </c>
      <c r="I264" s="48"/>
      <c r="J264" s="47">
        <f t="shared" si="11"/>
        <v>0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</row>
    <row r="265" spans="1:198" s="4" customFormat="1" ht="18" customHeight="1" thickBot="1" x14ac:dyDescent="0.3">
      <c r="A265" s="3"/>
      <c r="B265" s="51"/>
      <c r="C265" s="206" t="s">
        <v>64</v>
      </c>
      <c r="D265" s="207"/>
      <c r="E265" s="83">
        <v>1</v>
      </c>
      <c r="F265" s="70" t="s">
        <v>63</v>
      </c>
      <c r="G265" s="69">
        <v>10.28</v>
      </c>
      <c r="H265" s="42">
        <v>9.9499999999999993</v>
      </c>
      <c r="I265" s="82"/>
      <c r="J265" s="81">
        <f t="shared" si="11"/>
        <v>0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  <c r="GA265" s="1"/>
      <c r="GB265" s="1"/>
      <c r="GC265" s="1"/>
      <c r="GD265" s="1"/>
      <c r="GE265" s="1"/>
      <c r="GF265" s="1"/>
      <c r="GG265" s="1"/>
      <c r="GH265" s="1"/>
      <c r="GI265" s="1"/>
      <c r="GJ265" s="1"/>
      <c r="GK265" s="1"/>
      <c r="GL265" s="1"/>
      <c r="GM265" s="1"/>
      <c r="GN265" s="1"/>
      <c r="GO265" s="1"/>
      <c r="GP265" s="1"/>
    </row>
    <row r="266" spans="1:198" s="4" customFormat="1" ht="15.75" thickBot="1" x14ac:dyDescent="0.3">
      <c r="A266" s="3"/>
      <c r="B266" s="2"/>
      <c r="C266" s="66"/>
      <c r="D266" s="66"/>
      <c r="E266" s="66"/>
      <c r="F266" s="66"/>
      <c r="G266" s="66"/>
      <c r="H266" s="208" t="s">
        <v>62</v>
      </c>
      <c r="I266" s="208"/>
      <c r="J266" s="37">
        <f>SUM(J260:J265)</f>
        <v>0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  <c r="GA266" s="1"/>
      <c r="GB266" s="1"/>
      <c r="GC266" s="1"/>
      <c r="GD266" s="1"/>
      <c r="GE266" s="1"/>
      <c r="GF266" s="1"/>
      <c r="GG266" s="1"/>
      <c r="GH266" s="1"/>
      <c r="GI266" s="1"/>
      <c r="GJ266" s="1"/>
      <c r="GK266" s="1"/>
      <c r="GL266" s="1"/>
      <c r="GM266" s="1"/>
      <c r="GN266" s="1"/>
      <c r="GO266" s="1"/>
      <c r="GP266" s="1"/>
    </row>
    <row r="267" spans="1:198" s="4" customFormat="1" ht="26.25" thickBot="1" x14ac:dyDescent="0.3">
      <c r="A267" s="3"/>
      <c r="B267" s="2"/>
      <c r="C267" s="80" t="s">
        <v>61</v>
      </c>
      <c r="D267" s="80"/>
      <c r="E267" s="59" t="s">
        <v>48</v>
      </c>
      <c r="F267" s="58" t="s">
        <v>47</v>
      </c>
      <c r="G267" s="58" t="s">
        <v>46</v>
      </c>
      <c r="H267" s="58" t="s">
        <v>45</v>
      </c>
      <c r="I267" s="58" t="s">
        <v>44</v>
      </c>
      <c r="J267" s="57" t="s">
        <v>14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</row>
    <row r="268" spans="1:198" s="4" customFormat="1" ht="18" customHeight="1" x14ac:dyDescent="0.25">
      <c r="A268" s="3"/>
      <c r="B268" s="2"/>
      <c r="C268" s="238" t="s">
        <v>60</v>
      </c>
      <c r="D268" s="239"/>
      <c r="E268" s="79">
        <v>3</v>
      </c>
      <c r="F268" s="78" t="s">
        <v>55</v>
      </c>
      <c r="G268" s="42">
        <v>3.44</v>
      </c>
      <c r="H268" s="42">
        <v>3.33</v>
      </c>
      <c r="I268" s="77"/>
      <c r="J268" s="76">
        <f t="shared" ref="J268:J274" si="12">IF(I268&lt;3,0,IF(I268&lt;10,G268*I268,H268*I268))</f>
        <v>0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  <c r="GA268" s="1"/>
      <c r="GB268" s="1"/>
      <c r="GC268" s="1"/>
      <c r="GD268" s="1"/>
      <c r="GE268" s="1"/>
      <c r="GF268" s="1"/>
      <c r="GG268" s="1"/>
      <c r="GH268" s="1"/>
      <c r="GI268" s="1"/>
      <c r="GJ268" s="1"/>
      <c r="GK268" s="1"/>
      <c r="GL268" s="1"/>
      <c r="GM268" s="1"/>
      <c r="GN268" s="1"/>
      <c r="GO268" s="1"/>
      <c r="GP268" s="1"/>
    </row>
    <row r="269" spans="1:198" s="4" customFormat="1" ht="18" customHeight="1" x14ac:dyDescent="0.25">
      <c r="A269" s="3"/>
      <c r="B269" s="2"/>
      <c r="C269" s="240" t="s">
        <v>59</v>
      </c>
      <c r="D269" s="241"/>
      <c r="E269" s="74">
        <v>3</v>
      </c>
      <c r="F269" s="75" t="s">
        <v>55</v>
      </c>
      <c r="G269" s="42">
        <v>3.44</v>
      </c>
      <c r="H269" s="42">
        <v>3.33</v>
      </c>
      <c r="I269" s="73"/>
      <c r="J269" s="72">
        <f t="shared" si="12"/>
        <v>0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</row>
    <row r="270" spans="1:198" s="4" customFormat="1" ht="18" customHeight="1" x14ac:dyDescent="0.25">
      <c r="A270" s="3"/>
      <c r="B270" s="2"/>
      <c r="C270" s="240" t="s">
        <v>58</v>
      </c>
      <c r="D270" s="241"/>
      <c r="E270" s="74">
        <v>3</v>
      </c>
      <c r="F270" s="49" t="s">
        <v>55</v>
      </c>
      <c r="G270" s="42">
        <v>5.21</v>
      </c>
      <c r="H270" s="42">
        <v>5.04</v>
      </c>
      <c r="I270" s="73"/>
      <c r="J270" s="72">
        <f t="shared" si="12"/>
        <v>0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</row>
    <row r="271" spans="1:198" s="4" customFormat="1" ht="18" customHeight="1" x14ac:dyDescent="0.25">
      <c r="A271" s="3"/>
      <c r="B271" s="2"/>
      <c r="C271" s="240" t="s">
        <v>57</v>
      </c>
      <c r="D271" s="241"/>
      <c r="E271" s="74">
        <v>3</v>
      </c>
      <c r="F271" s="49" t="s">
        <v>55</v>
      </c>
      <c r="G271" s="42">
        <v>3.44</v>
      </c>
      <c r="H271" s="42">
        <v>3.33</v>
      </c>
      <c r="I271" s="73"/>
      <c r="J271" s="72">
        <f t="shared" si="12"/>
        <v>0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  <c r="GA271" s="1"/>
      <c r="GB271" s="1"/>
      <c r="GC271" s="1"/>
      <c r="GD271" s="1"/>
      <c r="GE271" s="1"/>
      <c r="GF271" s="1"/>
      <c r="GG271" s="1"/>
      <c r="GH271" s="1"/>
      <c r="GI271" s="1"/>
      <c r="GJ271" s="1"/>
      <c r="GK271" s="1"/>
      <c r="GL271" s="1"/>
      <c r="GM271" s="1"/>
      <c r="GN271" s="1"/>
      <c r="GO271" s="1"/>
      <c r="GP271" s="1"/>
    </row>
    <row r="272" spans="1:198" s="4" customFormat="1" ht="18" customHeight="1" x14ac:dyDescent="0.25">
      <c r="A272" s="3"/>
      <c r="B272" s="46" t="s">
        <v>20</v>
      </c>
      <c r="C272" s="240" t="s">
        <v>56</v>
      </c>
      <c r="D272" s="241"/>
      <c r="E272" s="74">
        <v>3</v>
      </c>
      <c r="F272" s="49" t="s">
        <v>55</v>
      </c>
      <c r="G272" s="42">
        <v>5.21</v>
      </c>
      <c r="H272" s="42">
        <v>5.04</v>
      </c>
      <c r="I272" s="73"/>
      <c r="J272" s="72">
        <f t="shared" si="12"/>
        <v>0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  <c r="GA272" s="1"/>
      <c r="GB272" s="1"/>
      <c r="GC272" s="1"/>
      <c r="GD272" s="1"/>
      <c r="GE272" s="1"/>
      <c r="GF272" s="1"/>
      <c r="GG272" s="1"/>
      <c r="GH272" s="1"/>
      <c r="GI272" s="1"/>
      <c r="GJ272" s="1"/>
      <c r="GK272" s="1"/>
      <c r="GL272" s="1"/>
      <c r="GM272" s="1"/>
      <c r="GN272" s="1"/>
      <c r="GO272" s="1"/>
      <c r="GP272" s="1"/>
    </row>
    <row r="273" spans="1:198" s="4" customFormat="1" ht="18" customHeight="1" x14ac:dyDescent="0.25">
      <c r="A273" s="3"/>
      <c r="B273" s="46" t="s">
        <v>20</v>
      </c>
      <c r="C273" s="240" t="s">
        <v>54</v>
      </c>
      <c r="D273" s="241"/>
      <c r="E273" s="74">
        <v>3</v>
      </c>
      <c r="F273" s="49" t="s">
        <v>53</v>
      </c>
      <c r="G273" s="42">
        <v>8.18</v>
      </c>
      <c r="H273" s="42">
        <v>7.92</v>
      </c>
      <c r="I273" s="73"/>
      <c r="J273" s="72">
        <f t="shared" si="12"/>
        <v>0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  <c r="GA273" s="1"/>
      <c r="GB273" s="1"/>
      <c r="GC273" s="1"/>
      <c r="GD273" s="1"/>
      <c r="GE273" s="1"/>
      <c r="GF273" s="1"/>
      <c r="GG273" s="1"/>
      <c r="GH273" s="1"/>
      <c r="GI273" s="1"/>
      <c r="GJ273" s="1"/>
      <c r="GK273" s="1"/>
      <c r="GL273" s="1"/>
      <c r="GM273" s="1"/>
      <c r="GN273" s="1"/>
      <c r="GO273" s="1"/>
      <c r="GP273" s="1"/>
    </row>
    <row r="274" spans="1:198" s="4" customFormat="1" ht="18" customHeight="1" thickBot="1" x14ac:dyDescent="0.3">
      <c r="A274" s="3"/>
      <c r="B274" s="46" t="s">
        <v>20</v>
      </c>
      <c r="C274" s="242" t="s">
        <v>52</v>
      </c>
      <c r="D274" s="243"/>
      <c r="E274" s="71">
        <v>3</v>
      </c>
      <c r="F274" s="70" t="s">
        <v>51</v>
      </c>
      <c r="G274" s="69">
        <v>5.21</v>
      </c>
      <c r="H274" s="42">
        <v>5.04</v>
      </c>
      <c r="I274" s="68"/>
      <c r="J274" s="67">
        <f t="shared" si="12"/>
        <v>0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  <c r="GA274" s="1"/>
      <c r="GB274" s="1"/>
      <c r="GC274" s="1"/>
      <c r="GD274" s="1"/>
      <c r="GE274" s="1"/>
      <c r="GF274" s="1"/>
      <c r="GG274" s="1"/>
      <c r="GH274" s="1"/>
      <c r="GI274" s="1"/>
      <c r="GJ274" s="1"/>
      <c r="GK274" s="1"/>
      <c r="GL274" s="1"/>
      <c r="GM274" s="1"/>
      <c r="GN274" s="1"/>
      <c r="GO274" s="1"/>
      <c r="GP274" s="1"/>
    </row>
    <row r="275" spans="1:198" s="4" customFormat="1" ht="15" x14ac:dyDescent="0.25">
      <c r="A275" s="3"/>
      <c r="B275" s="2"/>
      <c r="C275" s="66"/>
      <c r="D275" s="66"/>
      <c r="E275" s="66"/>
      <c r="F275" s="66"/>
      <c r="G275" s="66"/>
      <c r="H275" s="208" t="s">
        <v>50</v>
      </c>
      <c r="I275" s="208"/>
      <c r="J275" s="37">
        <f>SUM(J268:J274)</f>
        <v>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  <c r="GA275" s="1"/>
      <c r="GB275" s="1"/>
      <c r="GC275" s="1"/>
      <c r="GD275" s="1"/>
      <c r="GE275" s="1"/>
      <c r="GF275" s="1"/>
      <c r="GG275" s="1"/>
      <c r="GH275" s="1"/>
      <c r="GI275" s="1"/>
      <c r="GJ275" s="1"/>
      <c r="GK275" s="1"/>
      <c r="GL275" s="1"/>
      <c r="GM275" s="1"/>
      <c r="GN275" s="1"/>
      <c r="GO275" s="1"/>
      <c r="GP275" s="1"/>
    </row>
    <row r="276" spans="1:198" s="4" customFormat="1" ht="8.25" customHeight="1" x14ac:dyDescent="0.25">
      <c r="A276" s="3"/>
      <c r="B276" s="2"/>
      <c r="C276" s="66"/>
      <c r="D276" s="66"/>
      <c r="E276" s="66"/>
      <c r="F276" s="66"/>
      <c r="G276" s="66"/>
      <c r="H276" s="66"/>
      <c r="I276" s="66"/>
      <c r="J276" s="65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  <c r="GA276" s="1"/>
      <c r="GB276" s="1"/>
      <c r="GC276" s="1"/>
      <c r="GD276" s="1"/>
      <c r="GE276" s="1"/>
      <c r="GF276" s="1"/>
      <c r="GG276" s="1"/>
      <c r="GH276" s="1"/>
      <c r="GI276" s="1"/>
      <c r="GJ276" s="1"/>
      <c r="GK276" s="1"/>
      <c r="GL276" s="1"/>
      <c r="GM276" s="1"/>
      <c r="GN276" s="1"/>
      <c r="GO276" s="1"/>
      <c r="GP276" s="1"/>
    </row>
    <row r="277" spans="1:198" ht="42" customHeight="1" x14ac:dyDescent="0.25">
      <c r="A277" s="197" t="s">
        <v>49</v>
      </c>
      <c r="B277" s="197"/>
      <c r="C277" s="197"/>
      <c r="D277" s="197"/>
      <c r="E277" s="197"/>
      <c r="F277" s="197"/>
      <c r="G277" s="197"/>
      <c r="H277" s="197"/>
      <c r="I277" s="197"/>
      <c r="J277" s="197"/>
    </row>
    <row r="278" spans="1:198" s="4" customFormat="1" ht="9" customHeight="1" thickBot="1" x14ac:dyDescent="0.3">
      <c r="A278" s="3"/>
      <c r="B278" s="2"/>
      <c r="C278" s="64"/>
      <c r="D278" s="64"/>
      <c r="E278" s="63"/>
      <c r="F278" s="63"/>
      <c r="G278" s="63"/>
      <c r="H278" s="63"/>
      <c r="I278" s="63"/>
      <c r="J278" s="6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</row>
    <row r="279" spans="1:198" s="4" customFormat="1" ht="24" customHeight="1" thickBot="1" x14ac:dyDescent="0.3">
      <c r="A279" s="62"/>
      <c r="B279" s="61"/>
      <c r="C279" s="60"/>
      <c r="D279" s="1"/>
      <c r="E279" s="59" t="s">
        <v>48</v>
      </c>
      <c r="F279" s="58" t="s">
        <v>47</v>
      </c>
      <c r="G279" s="58" t="s">
        <v>46</v>
      </c>
      <c r="H279" s="58" t="s">
        <v>45</v>
      </c>
      <c r="I279" s="58" t="s">
        <v>44</v>
      </c>
      <c r="J279" s="57" t="s">
        <v>14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</row>
    <row r="280" spans="1:198" s="4" customFormat="1" ht="18" customHeight="1" x14ac:dyDescent="0.25">
      <c r="A280" s="3"/>
      <c r="B280" s="2"/>
      <c r="C280" s="248" t="s">
        <v>43</v>
      </c>
      <c r="D280" s="56" t="s">
        <v>42</v>
      </c>
      <c r="E280" s="50">
        <v>3</v>
      </c>
      <c r="F280" s="49" t="s">
        <v>40</v>
      </c>
      <c r="G280" s="42">
        <v>2.65</v>
      </c>
      <c r="H280" s="42">
        <v>2.57</v>
      </c>
      <c r="I280" s="48"/>
      <c r="J280" s="55">
        <f>IF(I280&lt;3,0,IF(I280&lt;10,G280*I280,H280*I280))</f>
        <v>0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</row>
    <row r="281" spans="1:198" s="4" customFormat="1" ht="18" customHeight="1" x14ac:dyDescent="0.25">
      <c r="A281" s="3"/>
      <c r="B281" s="2"/>
      <c r="C281" s="249"/>
      <c r="D281" s="53" t="s">
        <v>41</v>
      </c>
      <c r="E281" s="50">
        <v>3</v>
      </c>
      <c r="F281" s="49" t="s">
        <v>40</v>
      </c>
      <c r="G281" s="42">
        <v>2.65</v>
      </c>
      <c r="H281" s="42">
        <v>2.57</v>
      </c>
      <c r="I281" s="48"/>
      <c r="J281" s="55">
        <f>IF(I281&lt;3,0,IF(I281&lt;10,G281*I281,H281*I281))</f>
        <v>0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</row>
    <row r="282" spans="1:198" s="4" customFormat="1" ht="18" customHeight="1" x14ac:dyDescent="0.25">
      <c r="A282" s="52"/>
      <c r="B282" s="2"/>
      <c r="C282" s="250" t="s">
        <v>39</v>
      </c>
      <c r="D282" s="53" t="s">
        <v>38</v>
      </c>
      <c r="E282" s="50">
        <v>1</v>
      </c>
      <c r="F282" s="49" t="s">
        <v>25</v>
      </c>
      <c r="G282" s="42">
        <v>6.56</v>
      </c>
      <c r="H282" s="42">
        <v>6.35</v>
      </c>
      <c r="I282" s="48"/>
      <c r="J282" s="47">
        <f t="shared" ref="J282:J294" si="13">IF(I282&lt;10,G282*I282,H282*I282)</f>
        <v>0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</row>
    <row r="283" spans="1:198" s="4" customFormat="1" ht="18" customHeight="1" x14ac:dyDescent="0.25">
      <c r="A283" s="52"/>
      <c r="B283" s="2"/>
      <c r="C283" s="249"/>
      <c r="D283" s="53" t="s">
        <v>37</v>
      </c>
      <c r="E283" s="50">
        <v>1</v>
      </c>
      <c r="F283" s="49" t="s">
        <v>25</v>
      </c>
      <c r="G283" s="42">
        <v>11.3</v>
      </c>
      <c r="H283" s="42">
        <v>10.94</v>
      </c>
      <c r="I283" s="48"/>
      <c r="J283" s="47">
        <f t="shared" si="13"/>
        <v>0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</row>
    <row r="284" spans="1:198" s="4" customFormat="1" ht="18" customHeight="1" x14ac:dyDescent="0.25">
      <c r="A284" s="54" t="s">
        <v>20</v>
      </c>
      <c r="B284" s="2"/>
      <c r="C284" s="250" t="s">
        <v>36</v>
      </c>
      <c r="D284" s="53" t="s">
        <v>35</v>
      </c>
      <c r="E284" s="50">
        <v>1</v>
      </c>
      <c r="F284" s="49" t="s">
        <v>33</v>
      </c>
      <c r="G284" s="42">
        <v>12.32</v>
      </c>
      <c r="H284" s="42">
        <v>11.93</v>
      </c>
      <c r="I284" s="48"/>
      <c r="J284" s="47">
        <f t="shared" si="13"/>
        <v>0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</row>
    <row r="285" spans="1:198" s="4" customFormat="1" ht="18" customHeight="1" x14ac:dyDescent="0.25">
      <c r="A285" s="54" t="s">
        <v>20</v>
      </c>
      <c r="B285" s="2"/>
      <c r="C285" s="251"/>
      <c r="D285" s="53" t="s">
        <v>34</v>
      </c>
      <c r="E285" s="50">
        <v>1</v>
      </c>
      <c r="F285" s="49" t="s">
        <v>33</v>
      </c>
      <c r="G285" s="42">
        <v>12.32</v>
      </c>
      <c r="H285" s="42">
        <v>11.93</v>
      </c>
      <c r="I285" s="48"/>
      <c r="J285" s="47">
        <f t="shared" si="13"/>
        <v>0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</row>
    <row r="286" spans="1:198" s="4" customFormat="1" ht="18" customHeight="1" x14ac:dyDescent="0.25">
      <c r="A286" s="54" t="s">
        <v>20</v>
      </c>
      <c r="B286" s="2"/>
      <c r="C286" s="249"/>
      <c r="D286" s="53" t="s">
        <v>32</v>
      </c>
      <c r="E286" s="50">
        <v>1</v>
      </c>
      <c r="F286" s="49" t="s">
        <v>25</v>
      </c>
      <c r="G286" s="42">
        <v>9.16</v>
      </c>
      <c r="H286" s="42">
        <v>8.8699999999999992</v>
      </c>
      <c r="I286" s="48"/>
      <c r="J286" s="47">
        <f t="shared" si="13"/>
        <v>0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</row>
    <row r="287" spans="1:198" s="4" customFormat="1" ht="18" customHeight="1" x14ac:dyDescent="0.25">
      <c r="A287" s="52"/>
      <c r="B287" s="2"/>
      <c r="C287" s="250" t="s">
        <v>31</v>
      </c>
      <c r="D287" s="53" t="s">
        <v>30</v>
      </c>
      <c r="E287" s="50">
        <v>1</v>
      </c>
      <c r="F287" s="49" t="s">
        <v>23</v>
      </c>
      <c r="G287" s="42">
        <v>16</v>
      </c>
      <c r="H287" s="42">
        <v>15.48</v>
      </c>
      <c r="I287" s="48"/>
      <c r="J287" s="47">
        <f t="shared" si="13"/>
        <v>0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</row>
    <row r="288" spans="1:198" s="4" customFormat="1" ht="18" customHeight="1" x14ac:dyDescent="0.25">
      <c r="A288" s="54" t="s">
        <v>20</v>
      </c>
      <c r="B288" s="51"/>
      <c r="C288" s="251"/>
      <c r="D288" s="53" t="s">
        <v>29</v>
      </c>
      <c r="E288" s="50">
        <v>1</v>
      </c>
      <c r="F288" s="49" t="s">
        <v>23</v>
      </c>
      <c r="G288" s="42">
        <v>16</v>
      </c>
      <c r="H288" s="42">
        <v>15.48</v>
      </c>
      <c r="I288" s="48"/>
      <c r="J288" s="47">
        <f t="shared" si="13"/>
        <v>0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</row>
    <row r="289" spans="1:10" ht="18" customHeight="1" x14ac:dyDescent="0.25">
      <c r="A289" s="54" t="s">
        <v>20</v>
      </c>
      <c r="B289" s="51"/>
      <c r="C289" s="249"/>
      <c r="D289" s="53" t="s">
        <v>28</v>
      </c>
      <c r="E289" s="50">
        <v>1</v>
      </c>
      <c r="F289" s="49" t="s">
        <v>23</v>
      </c>
      <c r="G289" s="42">
        <v>16</v>
      </c>
      <c r="H289" s="42">
        <v>15.48</v>
      </c>
      <c r="I289" s="48"/>
      <c r="J289" s="47">
        <f t="shared" si="13"/>
        <v>0</v>
      </c>
    </row>
    <row r="290" spans="1:10" ht="18" customHeight="1" x14ac:dyDescent="0.25">
      <c r="A290" s="52"/>
      <c r="B290" s="46" t="s">
        <v>20</v>
      </c>
      <c r="C290" s="244" t="s">
        <v>27</v>
      </c>
      <c r="D290" s="245"/>
      <c r="E290" s="50">
        <v>1</v>
      </c>
      <c r="F290" s="49" t="s">
        <v>25</v>
      </c>
      <c r="G290" s="42">
        <v>9.16</v>
      </c>
      <c r="H290" s="42">
        <v>765</v>
      </c>
      <c r="I290" s="48"/>
      <c r="J290" s="47">
        <f t="shared" si="13"/>
        <v>0</v>
      </c>
    </row>
    <row r="291" spans="1:10" ht="18" customHeight="1" x14ac:dyDescent="0.25">
      <c r="A291" s="52"/>
      <c r="B291" s="51"/>
      <c r="C291" s="244" t="s">
        <v>26</v>
      </c>
      <c r="D291" s="245"/>
      <c r="E291" s="50">
        <v>1</v>
      </c>
      <c r="F291" s="49" t="s">
        <v>25</v>
      </c>
      <c r="G291" s="42">
        <v>9.16</v>
      </c>
      <c r="H291" s="42">
        <v>8.8699999999999992</v>
      </c>
      <c r="I291" s="48"/>
      <c r="J291" s="47">
        <f t="shared" si="13"/>
        <v>0</v>
      </c>
    </row>
    <row r="292" spans="1:10" ht="18" customHeight="1" x14ac:dyDescent="0.25">
      <c r="A292" s="52"/>
      <c r="B292" s="51"/>
      <c r="C292" s="244" t="s">
        <v>24</v>
      </c>
      <c r="D292" s="245"/>
      <c r="E292" s="50">
        <v>1</v>
      </c>
      <c r="F292" s="49" t="s">
        <v>23</v>
      </c>
      <c r="G292" s="42">
        <v>16</v>
      </c>
      <c r="H292" s="42">
        <v>15.48</v>
      </c>
      <c r="I292" s="48"/>
      <c r="J292" s="47">
        <f t="shared" si="13"/>
        <v>0</v>
      </c>
    </row>
    <row r="293" spans="1:10" ht="18" customHeight="1" x14ac:dyDescent="0.25">
      <c r="B293" s="46" t="s">
        <v>20</v>
      </c>
      <c r="C293" s="244" t="s">
        <v>22</v>
      </c>
      <c r="D293" s="245"/>
      <c r="E293" s="50">
        <v>1</v>
      </c>
      <c r="F293" s="49" t="s">
        <v>21</v>
      </c>
      <c r="G293" s="42">
        <v>17.670000000000002</v>
      </c>
      <c r="H293" s="42">
        <v>17.100000000000001</v>
      </c>
      <c r="I293" s="48"/>
      <c r="J293" s="47">
        <f t="shared" si="13"/>
        <v>0</v>
      </c>
    </row>
    <row r="294" spans="1:10" ht="18" customHeight="1" thickBot="1" x14ac:dyDescent="0.3">
      <c r="B294" s="46" t="s">
        <v>20</v>
      </c>
      <c r="C294" s="246" t="s">
        <v>19</v>
      </c>
      <c r="D294" s="247"/>
      <c r="E294" s="45">
        <v>1</v>
      </c>
      <c r="F294" s="44" t="s">
        <v>18</v>
      </c>
      <c r="G294" s="43">
        <v>11.3</v>
      </c>
      <c r="H294" s="42">
        <v>10.94</v>
      </c>
      <c r="I294" s="41"/>
      <c r="J294" s="40">
        <f t="shared" si="13"/>
        <v>0</v>
      </c>
    </row>
    <row r="295" spans="1:10" ht="15" x14ac:dyDescent="0.25">
      <c r="A295" s="39" t="s">
        <v>17</v>
      </c>
      <c r="B295" s="39"/>
      <c r="H295" s="208" t="s">
        <v>16</v>
      </c>
      <c r="I295" s="208"/>
      <c r="J295" s="37">
        <f>SUM(J280:J294)</f>
        <v>0</v>
      </c>
    </row>
    <row r="296" spans="1:10" ht="18.75" customHeight="1" x14ac:dyDescent="0.25">
      <c r="A296" s="39"/>
      <c r="B296" s="39"/>
      <c r="H296" s="38"/>
      <c r="I296" s="38"/>
      <c r="J296" s="37"/>
    </row>
    <row r="297" spans="1:10" ht="30.75" customHeight="1" x14ac:dyDescent="0.25">
      <c r="A297" s="198" t="s">
        <v>15</v>
      </c>
      <c r="B297" s="198"/>
      <c r="C297" s="198"/>
      <c r="D297" s="198"/>
      <c r="E297" s="198"/>
      <c r="F297" s="198"/>
      <c r="G297" s="198"/>
      <c r="H297" s="198"/>
      <c r="I297" s="36" t="s">
        <v>14</v>
      </c>
      <c r="J297" s="35">
        <f>J295+J275+J266+J257+J234+J215+J157+J127+J78+J62</f>
        <v>0</v>
      </c>
    </row>
    <row r="298" spans="1:10" ht="20.25" customHeight="1" x14ac:dyDescent="0.25">
      <c r="A298" s="198"/>
      <c r="B298" s="198"/>
      <c r="C298" s="198"/>
      <c r="D298" s="198"/>
      <c r="E298" s="198"/>
      <c r="F298" s="198"/>
      <c r="G298" s="198"/>
      <c r="H298" s="198"/>
      <c r="I298" s="36" t="s">
        <v>13</v>
      </c>
      <c r="J298" s="35">
        <f>J297*10/100</f>
        <v>0</v>
      </c>
    </row>
    <row r="299" spans="1:10" ht="18.75" customHeight="1" x14ac:dyDescent="0.25">
      <c r="A299" s="265" t="s">
        <v>12</v>
      </c>
      <c r="B299" s="265"/>
      <c r="C299" s="265"/>
      <c r="D299" s="265"/>
      <c r="E299" s="266" t="s">
        <v>11</v>
      </c>
      <c r="F299" s="266"/>
      <c r="G299" s="266"/>
      <c r="H299" s="34"/>
      <c r="I299" s="33"/>
    </row>
    <row r="300" spans="1:10" ht="18.75" customHeight="1" x14ac:dyDescent="0.25">
      <c r="A300" s="257" t="s">
        <v>10</v>
      </c>
      <c r="B300" s="257"/>
      <c r="C300" s="257"/>
      <c r="D300" s="257"/>
      <c r="E300" s="257"/>
      <c r="F300" s="257"/>
      <c r="G300" s="257"/>
      <c r="H300" s="12"/>
      <c r="I300" s="200" t="s">
        <v>9</v>
      </c>
      <c r="J300" s="253">
        <f>J297+J298</f>
        <v>0</v>
      </c>
    </row>
    <row r="301" spans="1:10" ht="18.75" customHeight="1" x14ac:dyDescent="0.25">
      <c r="A301" s="257"/>
      <c r="B301" s="257"/>
      <c r="C301" s="257"/>
      <c r="D301" s="257"/>
      <c r="E301" s="257"/>
      <c r="F301" s="257"/>
      <c r="G301" s="257"/>
      <c r="H301" s="32"/>
      <c r="I301" s="200"/>
      <c r="J301" s="253"/>
    </row>
    <row r="302" spans="1:10" ht="18" customHeight="1" x14ac:dyDescent="0.25">
      <c r="A302" s="254" t="s">
        <v>8</v>
      </c>
      <c r="B302" s="254"/>
      <c r="C302" s="31" t="s">
        <v>7</v>
      </c>
      <c r="D302" s="31" t="s">
        <v>6</v>
      </c>
      <c r="E302" s="31" t="s">
        <v>5</v>
      </c>
    </row>
    <row r="303" spans="1:10" ht="20.25" customHeight="1" x14ac:dyDescent="0.25">
      <c r="A303" s="255">
        <v>149</v>
      </c>
      <c r="B303" s="255"/>
      <c r="C303" s="30" t="s">
        <v>4</v>
      </c>
      <c r="D303" s="29" t="s">
        <v>3</v>
      </c>
      <c r="E303" s="28">
        <v>4</v>
      </c>
      <c r="F303" s="27" t="s">
        <v>2</v>
      </c>
    </row>
    <row r="304" spans="1:10" ht="20.25" customHeight="1" x14ac:dyDescent="0.25">
      <c r="A304" s="256"/>
      <c r="B304" s="256"/>
      <c r="C304" s="26"/>
      <c r="D304" s="26"/>
      <c r="E304" s="25"/>
    </row>
    <row r="305" spans="1:198" s="4" customFormat="1" ht="20.25" customHeight="1" x14ac:dyDescent="0.25">
      <c r="A305" s="256"/>
      <c r="B305" s="256"/>
      <c r="C305" s="26"/>
      <c r="D305" s="26"/>
      <c r="E305" s="25"/>
      <c r="H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  <c r="GA305" s="1"/>
      <c r="GB305" s="1"/>
      <c r="GC305" s="1"/>
      <c r="GD305" s="1"/>
      <c r="GE305" s="1"/>
      <c r="GF305" s="1"/>
      <c r="GG305" s="1"/>
      <c r="GH305" s="1"/>
      <c r="GI305" s="1"/>
      <c r="GJ305" s="1"/>
      <c r="GK305" s="1"/>
      <c r="GL305" s="1"/>
      <c r="GM305" s="1"/>
      <c r="GN305" s="1"/>
      <c r="GO305" s="1"/>
      <c r="GP305" s="1"/>
    </row>
    <row r="306" spans="1:198" s="4" customFormat="1" ht="20.25" customHeight="1" x14ac:dyDescent="0.25">
      <c r="A306" s="256"/>
      <c r="B306" s="256"/>
      <c r="C306" s="26"/>
      <c r="D306" s="26"/>
      <c r="E306" s="25"/>
      <c r="H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</row>
    <row r="307" spans="1:198" s="4" customFormat="1" ht="20.25" customHeight="1" x14ac:dyDescent="0.25">
      <c r="A307" s="256"/>
      <c r="B307" s="256"/>
      <c r="C307" s="26"/>
      <c r="D307" s="26"/>
      <c r="E307" s="25"/>
      <c r="H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  <c r="GA307" s="1"/>
      <c r="GB307" s="1"/>
      <c r="GC307" s="1"/>
      <c r="GD307" s="1"/>
      <c r="GE307" s="1"/>
      <c r="GF307" s="1"/>
      <c r="GG307" s="1"/>
      <c r="GH307" s="1"/>
      <c r="GI307" s="1"/>
      <c r="GJ307" s="1"/>
      <c r="GK307" s="1"/>
      <c r="GL307" s="1"/>
      <c r="GM307" s="1"/>
      <c r="GN307" s="1"/>
      <c r="GO307" s="1"/>
      <c r="GP307" s="1"/>
    </row>
    <row r="308" spans="1:198" s="4" customFormat="1" ht="20.25" customHeight="1" x14ac:dyDescent="0.25">
      <c r="A308" s="256"/>
      <c r="B308" s="256"/>
      <c r="C308" s="26"/>
      <c r="D308" s="26"/>
      <c r="E308" s="2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  <c r="GA308" s="1"/>
      <c r="GB308" s="1"/>
      <c r="GC308" s="1"/>
      <c r="GD308" s="1"/>
      <c r="GE308" s="1"/>
      <c r="GF308" s="1"/>
      <c r="GG308" s="1"/>
      <c r="GH308" s="1"/>
      <c r="GI308" s="1"/>
      <c r="GJ308" s="1"/>
      <c r="GK308" s="1"/>
      <c r="GL308" s="1"/>
      <c r="GM308" s="1"/>
      <c r="GN308" s="1"/>
      <c r="GO308" s="1"/>
      <c r="GP308" s="1"/>
    </row>
    <row r="309" spans="1:198" s="4" customFormat="1" ht="17.25" customHeight="1" x14ac:dyDescent="0.25">
      <c r="A309" s="24"/>
      <c r="B309" s="23"/>
      <c r="C309" s="23"/>
      <c r="D309" s="23"/>
      <c r="E309" s="18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</row>
    <row r="310" spans="1:198" s="4" customFormat="1" ht="17.25" customHeight="1" x14ac:dyDescent="0.25">
      <c r="A310" s="22"/>
      <c r="B310" s="21"/>
      <c r="C310" s="21"/>
      <c r="D310" s="21"/>
      <c r="E310" s="18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</row>
    <row r="311" spans="1:198" s="4" customFormat="1" ht="17.25" customHeight="1" x14ac:dyDescent="0.25">
      <c r="A311" s="22"/>
      <c r="B311" s="21"/>
      <c r="C311" s="21"/>
      <c r="D311" s="21"/>
      <c r="E311" s="18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  <c r="GA311" s="1"/>
      <c r="GB311" s="1"/>
      <c r="GC311" s="1"/>
      <c r="GD311" s="1"/>
      <c r="GE311" s="1"/>
      <c r="GF311" s="1"/>
      <c r="GG311" s="1"/>
      <c r="GH311" s="1"/>
      <c r="GI311" s="1"/>
      <c r="GJ311" s="1"/>
      <c r="GK311" s="1"/>
      <c r="GL311" s="1"/>
      <c r="GM311" s="1"/>
      <c r="GN311" s="1"/>
      <c r="GO311" s="1"/>
      <c r="GP311" s="1"/>
    </row>
    <row r="312" spans="1:198" s="4" customFormat="1" ht="18" customHeight="1" x14ac:dyDescent="0.25">
      <c r="A312" s="263" t="s">
        <v>1</v>
      </c>
      <c r="B312" s="263"/>
      <c r="C312" s="263"/>
      <c r="D312" s="263"/>
      <c r="E312" s="20"/>
      <c r="F312" s="1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  <c r="GA312" s="1"/>
      <c r="GB312" s="1"/>
      <c r="GC312" s="1"/>
      <c r="GD312" s="1"/>
      <c r="GE312" s="1"/>
      <c r="GF312" s="1"/>
      <c r="GG312" s="1"/>
      <c r="GH312" s="1"/>
      <c r="GI312" s="1"/>
      <c r="GJ312" s="1"/>
      <c r="GK312" s="1"/>
      <c r="GL312" s="1"/>
      <c r="GM312" s="1"/>
      <c r="GN312" s="1"/>
      <c r="GO312" s="1"/>
      <c r="GP312" s="1"/>
    </row>
    <row r="313" spans="1:198" s="4" customFormat="1" ht="18" customHeight="1" x14ac:dyDescent="0.25">
      <c r="A313" s="264"/>
      <c r="B313" s="264"/>
      <c r="C313" s="264"/>
      <c r="D313" s="264"/>
      <c r="E313" s="264"/>
      <c r="F313" s="26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</row>
    <row r="314" spans="1:198" s="4" customFormat="1" ht="99.75" customHeight="1" x14ac:dyDescent="0.25">
      <c r="A314" s="264"/>
      <c r="B314" s="264"/>
      <c r="C314" s="264"/>
      <c r="D314" s="264"/>
      <c r="E314" s="264"/>
      <c r="F314" s="264"/>
      <c r="G314" s="1"/>
      <c r="I314" s="1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  <c r="GA314" s="1"/>
      <c r="GB314" s="1"/>
      <c r="GC314" s="1"/>
      <c r="GD314" s="1"/>
      <c r="GE314" s="1"/>
      <c r="GF314" s="1"/>
      <c r="GG314" s="1"/>
      <c r="GH314" s="1"/>
      <c r="GI314" s="1"/>
      <c r="GJ314" s="1"/>
      <c r="GK314" s="1"/>
      <c r="GL314" s="1"/>
      <c r="GM314" s="1"/>
      <c r="GN314" s="1"/>
      <c r="GO314" s="1"/>
      <c r="GP314" s="1"/>
    </row>
    <row r="315" spans="1:198" s="4" customFormat="1" ht="15" customHeight="1" x14ac:dyDescent="0.25">
      <c r="A315" s="3"/>
      <c r="B315" s="18"/>
      <c r="C315" s="18"/>
      <c r="D315" s="18"/>
      <c r="E315" s="18"/>
      <c r="F315" s="1"/>
      <c r="G315" s="1"/>
      <c r="H315" s="19"/>
      <c r="I315" s="1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  <c r="GA315" s="1"/>
      <c r="GB315" s="1"/>
      <c r="GC315" s="1"/>
      <c r="GD315" s="1"/>
      <c r="GE315" s="1"/>
      <c r="GF315" s="1"/>
      <c r="GG315" s="1"/>
      <c r="GH315" s="1"/>
      <c r="GI315" s="1"/>
      <c r="GJ315" s="1"/>
      <c r="GK315" s="1"/>
      <c r="GL315" s="1"/>
      <c r="GM315" s="1"/>
      <c r="GN315" s="1"/>
      <c r="GO315" s="1"/>
      <c r="GP315" s="1"/>
    </row>
    <row r="316" spans="1:198" s="4" customFormat="1" ht="0.75" customHeight="1" x14ac:dyDescent="0.25">
      <c r="A316" s="3"/>
      <c r="B316" s="18"/>
      <c r="C316" s="18"/>
      <c r="D316" s="18"/>
      <c r="E316" s="1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</row>
    <row r="317" spans="1:198" s="4" customFormat="1" ht="12.75" hidden="1" customHeight="1" x14ac:dyDescent="0.25">
      <c r="A317" s="3"/>
      <c r="B317" s="18"/>
      <c r="C317" s="18"/>
      <c r="D317" s="18"/>
      <c r="E317" s="1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</row>
    <row r="318" spans="1:198" s="4" customFormat="1" ht="30" customHeight="1" x14ac:dyDescent="0.25">
      <c r="A318" s="3"/>
      <c r="B318" s="18"/>
      <c r="C318" s="18"/>
      <c r="D318" s="18"/>
      <c r="E318" s="1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</row>
    <row r="319" spans="1:198" s="4" customFormat="1" x14ac:dyDescent="0.25">
      <c r="A319" s="16"/>
      <c r="B319" s="17"/>
      <c r="C319" s="6"/>
      <c r="D319" s="6"/>
      <c r="E319" s="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</row>
    <row r="320" spans="1:198" s="4" customFormat="1" x14ac:dyDescent="0.25">
      <c r="A320" s="16"/>
      <c r="B320" s="16"/>
      <c r="C320" s="15"/>
      <c r="D320" s="15"/>
      <c r="E320" s="15"/>
      <c r="F320" s="1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  <c r="GA320" s="1"/>
      <c r="GB320" s="1"/>
      <c r="GC320" s="1"/>
      <c r="GD320" s="1"/>
      <c r="GE320" s="1"/>
      <c r="GF320" s="1"/>
      <c r="GG320" s="1"/>
      <c r="GH320" s="1"/>
      <c r="GI320" s="1"/>
      <c r="GJ320" s="1"/>
      <c r="GK320" s="1"/>
      <c r="GL320" s="1"/>
      <c r="GM320" s="1"/>
      <c r="GN320" s="1"/>
      <c r="GO320" s="1"/>
      <c r="GP320" s="1"/>
    </row>
    <row r="321" spans="1:198" s="4" customFormat="1" x14ac:dyDescent="0.25">
      <c r="A321" s="16"/>
      <c r="B321" s="16"/>
      <c r="C321" s="15"/>
      <c r="D321" s="15"/>
      <c r="E321" s="15"/>
      <c r="F321" s="15"/>
      <c r="G321" s="14"/>
      <c r="H321" s="13"/>
      <c r="I321" s="12"/>
      <c r="J321" s="1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  <c r="GA321" s="1"/>
      <c r="GB321" s="1"/>
      <c r="GC321" s="1"/>
      <c r="GD321" s="1"/>
      <c r="GE321" s="1"/>
      <c r="GF321" s="1"/>
      <c r="GG321" s="1"/>
      <c r="GH321" s="1"/>
      <c r="GI321" s="1"/>
      <c r="GJ321" s="1"/>
      <c r="GK321" s="1"/>
      <c r="GL321" s="1"/>
      <c r="GM321" s="1"/>
      <c r="GN321" s="1"/>
      <c r="GO321" s="1"/>
      <c r="GP321" s="1"/>
    </row>
    <row r="322" spans="1:198" s="4" customFormat="1" ht="5.25" customHeight="1" x14ac:dyDescent="0.25">
      <c r="A322" s="11"/>
      <c r="B322" s="11"/>
      <c r="C322" s="10"/>
      <c r="D322" s="10"/>
      <c r="E322" s="10"/>
      <c r="F322" s="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  <c r="GA322" s="1"/>
      <c r="GB322" s="1"/>
      <c r="GC322" s="1"/>
      <c r="GD322" s="1"/>
      <c r="GE322" s="1"/>
      <c r="GF322" s="1"/>
      <c r="GG322" s="1"/>
      <c r="GH322" s="1"/>
      <c r="GI322" s="1"/>
      <c r="GJ322" s="1"/>
      <c r="GK322" s="1"/>
      <c r="GL322" s="1"/>
      <c r="GM322" s="1"/>
      <c r="GN322" s="1"/>
      <c r="GO322" s="1"/>
      <c r="GP322" s="1"/>
    </row>
    <row r="323" spans="1:198" s="4" customFormat="1" ht="10.5" hidden="1" customHeight="1" x14ac:dyDescent="0.25">
      <c r="A323" s="8"/>
      <c r="B323" s="8"/>
      <c r="C323" s="7"/>
      <c r="D323" s="7"/>
      <c r="E323" s="6"/>
      <c r="F323" s="5"/>
      <c r="G323" s="5"/>
      <c r="H323" s="5"/>
      <c r="I323" s="5"/>
      <c r="J323" s="5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  <c r="GA323" s="1"/>
      <c r="GB323" s="1"/>
      <c r="GC323" s="1"/>
      <c r="GD323" s="1"/>
      <c r="GE323" s="1"/>
      <c r="GF323" s="1"/>
      <c r="GG323" s="1"/>
      <c r="GH323" s="1"/>
      <c r="GI323" s="1"/>
      <c r="GJ323" s="1"/>
      <c r="GK323" s="1"/>
      <c r="GL323" s="1"/>
      <c r="GM323" s="1"/>
      <c r="GN323" s="1"/>
      <c r="GO323" s="1"/>
      <c r="GP323" s="1"/>
    </row>
    <row r="324" spans="1:198" customFormat="1" ht="15" x14ac:dyDescent="0.25"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</row>
    <row r="328" spans="1:198" ht="3.75" customHeight="1" x14ac:dyDescent="0.25"/>
    <row r="329" spans="1:198" hidden="1" x14ac:dyDescent="0.25"/>
    <row r="330" spans="1:198" hidden="1" x14ac:dyDescent="0.25"/>
    <row r="331" spans="1:198" s="4" customFormat="1" ht="12.75" customHeight="1" x14ac:dyDescent="0.25">
      <c r="A331" s="252" t="s">
        <v>0</v>
      </c>
      <c r="B331" s="252"/>
      <c r="C331" s="252"/>
      <c r="D331" s="252"/>
      <c r="E331" s="252"/>
      <c r="F331" s="252"/>
      <c r="G331" s="252"/>
      <c r="H331" s="252"/>
      <c r="I331" s="252"/>
      <c r="J331" s="25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</row>
    <row r="332" spans="1:198" s="4" customFormat="1" ht="33.75" customHeight="1" x14ac:dyDescent="0.25">
      <c r="A332" s="252"/>
      <c r="B332" s="252"/>
      <c r="C332" s="252"/>
      <c r="D332" s="252"/>
      <c r="E332" s="252"/>
      <c r="F332" s="252"/>
      <c r="G332" s="252"/>
      <c r="H332" s="252"/>
      <c r="I332" s="252"/>
      <c r="J332" s="25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  <c r="GA332" s="1"/>
      <c r="GB332" s="1"/>
      <c r="GC332" s="1"/>
      <c r="GD332" s="1"/>
      <c r="GE332" s="1"/>
      <c r="GF332" s="1"/>
      <c r="GG332" s="1"/>
      <c r="GH332" s="1"/>
      <c r="GI332" s="1"/>
      <c r="GJ332" s="1"/>
      <c r="GK332" s="1"/>
      <c r="GL332" s="1"/>
      <c r="GM332" s="1"/>
      <c r="GN332" s="1"/>
      <c r="GO332" s="1"/>
      <c r="GP332" s="1"/>
    </row>
  </sheetData>
  <protectedRanges>
    <protectedRange sqref="A313:F314 A304:E308" name="Plage14"/>
    <protectedRange sqref="C251:D256" name="Plage12"/>
    <protectedRange sqref="D4 F4:G4 D6 D8 F8:I8 I19:I20 I22:I23 I25:I26 I28:I35 I37:I40 I67:I77 I42:I53 I100:I126 I131:I156 F6:G6 I55:I61 I15:I17 I82:I98 I161:I214" name="Plage10"/>
    <protectedRange sqref="D6 D8 F8:J8 J6 F6:G6 B312:C314 B304:C308" name="Plage2"/>
    <protectedRange sqref="D4 F4" name="Plage2_1"/>
    <protectedRange sqref="I241:I242 I260 I282:I287 I290:I294" name="Plage2_2"/>
    <protectedRange sqref="I131:I156" name="Plage2_3"/>
    <protectedRange sqref="I19:I20 I22:I23 I25:I26 I37:I40 I28:I35 I15:I17 I55:I61 I42:I53" name="Plage2_4"/>
    <protectedRange sqref="I67:I77" name="Plage2_5"/>
    <protectedRange sqref="I82:I126" name="Plage2_6"/>
    <protectedRange sqref="I220:I233" name="Plage2_7"/>
    <protectedRange sqref="D4 F4:G4 D6 D8 F8:I8 I19:I20 I22:I23 I25:I26 I28:I35 I37:I40 I67:I77 I42:I53 I100:I126 I131:I156 I220:I233 F6:G6 I55:I61 I15:I17 I82:I98 I161:I214" name="Plage9"/>
    <protectedRange sqref="D4 F4:G4 D6 D8 F8:I8 I19:I20 I22:I23 I25:I26 I28:I35 I37:I40 I67:I77 I42:I53 I100:I126 I131:I156 I220:I233 F6:G6 I55:I61 I15:I17 I82:I98 I161:I214" name="Plage11"/>
    <protectedRange sqref="D4 F4:G4 D6 D8 F8:I8 I15:I17 I19:I20 I22:I23 I25:I26 I28:I35 I37:I40 F6:G6 I55:I61 I67:I77 I42:I53 I100:I126 I131:I156 I220:I233 I82:I98 I161:I214" name="Plage13"/>
    <protectedRange sqref="B302:C302" name="Plage2_8"/>
    <protectedRange sqref="A303:C303 E303" name="Plage14_1"/>
    <protectedRange sqref="B303:C303" name="Plage2_9"/>
    <protectedRange sqref="D303" name="Plage14_6"/>
    <protectedRange sqref="G299 E299 B301:C301" name="Plage2_10"/>
  </protectedRanges>
  <mergeCells count="275">
    <mergeCell ref="F42:F45"/>
    <mergeCell ref="F69:F70"/>
    <mergeCell ref="A307:B307"/>
    <mergeCell ref="A308:B308"/>
    <mergeCell ref="A312:D312"/>
    <mergeCell ref="A313:F314"/>
    <mergeCell ref="A299:D299"/>
    <mergeCell ref="E299:G299"/>
    <mergeCell ref="C290:D290"/>
    <mergeCell ref="C291:D291"/>
    <mergeCell ref="C294:D294"/>
    <mergeCell ref="H295:I295"/>
    <mergeCell ref="H275:I275"/>
    <mergeCell ref="C280:C281"/>
    <mergeCell ref="C282:C283"/>
    <mergeCell ref="C284:C286"/>
    <mergeCell ref="C287:C289"/>
    <mergeCell ref="A277:J277"/>
    <mergeCell ref="A331:J332"/>
    <mergeCell ref="J300:J301"/>
    <mergeCell ref="A302:B302"/>
    <mergeCell ref="A303:B303"/>
    <mergeCell ref="A304:B304"/>
    <mergeCell ref="A305:B305"/>
    <mergeCell ref="A306:B306"/>
    <mergeCell ref="A300:G301"/>
    <mergeCell ref="C268:D268"/>
    <mergeCell ref="C269:D269"/>
    <mergeCell ref="C270:D270"/>
    <mergeCell ref="C272:D272"/>
    <mergeCell ref="C273:D273"/>
    <mergeCell ref="C274:D274"/>
    <mergeCell ref="C271:D271"/>
    <mergeCell ref="C292:D292"/>
    <mergeCell ref="C293:D293"/>
    <mergeCell ref="H266:I266"/>
    <mergeCell ref="C252:D252"/>
    <mergeCell ref="C253:D253"/>
    <mergeCell ref="C254:D254"/>
    <mergeCell ref="C255:D255"/>
    <mergeCell ref="C256:D256"/>
    <mergeCell ref="H257:I257"/>
    <mergeCell ref="C262:D262"/>
    <mergeCell ref="A239:J239"/>
    <mergeCell ref="C260:D260"/>
    <mergeCell ref="C261:D261"/>
    <mergeCell ref="C263:D263"/>
    <mergeCell ref="C264:D264"/>
    <mergeCell ref="C265:D265"/>
    <mergeCell ref="C246:J246"/>
    <mergeCell ref="C249:D249"/>
    <mergeCell ref="F249:G249"/>
    <mergeCell ref="H249:I249"/>
    <mergeCell ref="C228:D228"/>
    <mergeCell ref="C229:D229"/>
    <mergeCell ref="C230:D230"/>
    <mergeCell ref="C232:D232"/>
    <mergeCell ref="C233:D233"/>
    <mergeCell ref="H234:I234"/>
    <mergeCell ref="C231:D231"/>
    <mergeCell ref="C250:D250"/>
    <mergeCell ref="C251:D251"/>
    <mergeCell ref="C242:J242"/>
    <mergeCell ref="C244:J244"/>
    <mergeCell ref="C245:J245"/>
    <mergeCell ref="C243:J243"/>
    <mergeCell ref="C247:J247"/>
    <mergeCell ref="C213:D213"/>
    <mergeCell ref="C214:D214"/>
    <mergeCell ref="H215:I215"/>
    <mergeCell ref="C220:D220"/>
    <mergeCell ref="C221:D221"/>
    <mergeCell ref="C222:D222"/>
    <mergeCell ref="C223:D223"/>
    <mergeCell ref="C227:D227"/>
    <mergeCell ref="C225:D225"/>
    <mergeCell ref="C226:D226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186:D186"/>
    <mergeCell ref="C187:D187"/>
    <mergeCell ref="C188:D188"/>
    <mergeCell ref="C189:D189"/>
    <mergeCell ref="C190:D190"/>
    <mergeCell ref="C191:D191"/>
    <mergeCell ref="C192:D192"/>
    <mergeCell ref="C193:D193"/>
    <mergeCell ref="C194:D194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61:D161"/>
    <mergeCell ref="C162:D162"/>
    <mergeCell ref="C163:D163"/>
    <mergeCell ref="C166:D166"/>
    <mergeCell ref="C167:D167"/>
    <mergeCell ref="C151:D151"/>
    <mergeCell ref="C152:D152"/>
    <mergeCell ref="C153:D153"/>
    <mergeCell ref="C154:D154"/>
    <mergeCell ref="C155:D155"/>
    <mergeCell ref="C142:D142"/>
    <mergeCell ref="C143:D143"/>
    <mergeCell ref="C144:D144"/>
    <mergeCell ref="C156:D156"/>
    <mergeCell ref="C145:D145"/>
    <mergeCell ref="C146:D146"/>
    <mergeCell ref="C147:D147"/>
    <mergeCell ref="C148:D148"/>
    <mergeCell ref="C149:D149"/>
    <mergeCell ref="C150:D150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24:D124"/>
    <mergeCell ref="C125:D125"/>
    <mergeCell ref="C126:D126"/>
    <mergeCell ref="C131:D131"/>
    <mergeCell ref="C132:D132"/>
    <mergeCell ref="C118:D118"/>
    <mergeCell ref="C119:D119"/>
    <mergeCell ref="C120:D120"/>
    <mergeCell ref="C121:D121"/>
    <mergeCell ref="C122:D122"/>
    <mergeCell ref="C109:D109"/>
    <mergeCell ref="C110:D110"/>
    <mergeCell ref="C111:D111"/>
    <mergeCell ref="C123:D123"/>
    <mergeCell ref="C112:D112"/>
    <mergeCell ref="C113:D113"/>
    <mergeCell ref="C114:D114"/>
    <mergeCell ref="C115:D115"/>
    <mergeCell ref="C116:D116"/>
    <mergeCell ref="C117:D117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85:D85"/>
    <mergeCell ref="C86:D86"/>
    <mergeCell ref="C87:D87"/>
    <mergeCell ref="C88:D88"/>
    <mergeCell ref="C89:D89"/>
    <mergeCell ref="C90:D90"/>
    <mergeCell ref="C97:D97"/>
    <mergeCell ref="C98:D98"/>
    <mergeCell ref="C99:D99"/>
    <mergeCell ref="C91:D91"/>
    <mergeCell ref="C92:D92"/>
    <mergeCell ref="C93:D93"/>
    <mergeCell ref="C94:D94"/>
    <mergeCell ref="C95:D95"/>
    <mergeCell ref="C96:D96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G62:I62"/>
    <mergeCell ref="C53:D53"/>
    <mergeCell ref="C54:D54"/>
    <mergeCell ref="C55:D55"/>
    <mergeCell ref="C56:D56"/>
    <mergeCell ref="C57:D57"/>
    <mergeCell ref="H78:I78"/>
    <mergeCell ref="C67:D67"/>
    <mergeCell ref="C68:D68"/>
    <mergeCell ref="C69:D69"/>
    <mergeCell ref="C70:D70"/>
    <mergeCell ref="C71:D71"/>
    <mergeCell ref="C72:D72"/>
    <mergeCell ref="C41:D41"/>
    <mergeCell ref="C42:D42"/>
    <mergeCell ref="C43:D43"/>
    <mergeCell ref="C44:D44"/>
    <mergeCell ref="C45:D45"/>
    <mergeCell ref="C58:D58"/>
    <mergeCell ref="C59:D59"/>
    <mergeCell ref="C60:D60"/>
    <mergeCell ref="C61:D61"/>
    <mergeCell ref="A297:H298"/>
    <mergeCell ref="A237:F237"/>
    <mergeCell ref="I300:I301"/>
    <mergeCell ref="A1:F2"/>
    <mergeCell ref="F4:H4"/>
    <mergeCell ref="F8:I8"/>
    <mergeCell ref="C15:D15"/>
    <mergeCell ref="C164:D164"/>
    <mergeCell ref="C165:D165"/>
    <mergeCell ref="C224:D224"/>
    <mergeCell ref="C47:D47"/>
    <mergeCell ref="C17:D17"/>
    <mergeCell ref="C18:D18"/>
    <mergeCell ref="C19:D19"/>
    <mergeCell ref="C20:D20"/>
    <mergeCell ref="C21:D21"/>
    <mergeCell ref="C34:D34"/>
    <mergeCell ref="C35:D35"/>
    <mergeCell ref="C37:D37"/>
    <mergeCell ref="C38:D38"/>
    <mergeCell ref="C46:D46"/>
    <mergeCell ref="C39:D39"/>
    <mergeCell ref="C40:D40"/>
    <mergeCell ref="C28:D28"/>
    <mergeCell ref="C25:D25"/>
    <mergeCell ref="C26:D26"/>
    <mergeCell ref="C27:D27"/>
    <mergeCell ref="C16:D16"/>
    <mergeCell ref="D6:H6"/>
    <mergeCell ref="A217:J217"/>
    <mergeCell ref="A158:J158"/>
    <mergeCell ref="A128:J128"/>
    <mergeCell ref="A79:J79"/>
    <mergeCell ref="A64:J64"/>
    <mergeCell ref="A11:J11"/>
    <mergeCell ref="C22:D22"/>
    <mergeCell ref="C23:D23"/>
    <mergeCell ref="C24:D24"/>
    <mergeCell ref="C29:D29"/>
    <mergeCell ref="C30:D30"/>
    <mergeCell ref="C31:D31"/>
    <mergeCell ref="C32:D32"/>
    <mergeCell ref="C33:D33"/>
    <mergeCell ref="C48:D48"/>
    <mergeCell ref="C49:D49"/>
    <mergeCell ref="C50:D50"/>
    <mergeCell ref="C51:D51"/>
    <mergeCell ref="C52:D52"/>
  </mergeCells>
  <hyperlinks>
    <hyperlink ref="E299" r:id="rId1" display="http://issuu.com/expression-bretagne/docs/botanique-kerisnel-pepinieres?e=0"/>
  </hyperlinks>
  <pageMargins left="0.62992125984251968" right="0.23622047244094491" top="0.39370078740157483" bottom="0.35433070866141736" header="0.31496062992125984" footer="0.31496062992125984"/>
  <pageSetup paperSize="9" scale="47" orientation="portrait" horizontalDpi="300" verticalDpi="300" r:id="rId2"/>
  <headerFooter alignWithMargins="0"/>
  <rowBreaks count="3" manualBreakCount="3">
    <brk id="78" max="9" man="1"/>
    <brk id="157" max="9" man="1"/>
    <brk id="238" max="9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Kérisnel 2016</vt:lpstr>
      <vt:lpstr>'Kérisnel 2016'!Zone_d_impression</vt:lpstr>
    </vt:vector>
  </TitlesOfParts>
  <Company>CHAMBRE D'AGRICULTURE DE BRETAGNE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MOIGNO Rosina</dc:creator>
  <cp:lastModifiedBy>LE MOIGNO Rosina</cp:lastModifiedBy>
  <dcterms:created xsi:type="dcterms:W3CDTF">2016-09-22T06:52:36Z</dcterms:created>
  <dcterms:modified xsi:type="dcterms:W3CDTF">2016-09-22T07:43:46Z</dcterms:modified>
</cp:coreProperties>
</file>