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Sophie\AMENAGEMENT PAYSAGER\Commande groupée 2017\"/>
    </mc:Choice>
  </mc:AlternateContent>
  <bookViews>
    <workbookView xWindow="0" yWindow="0" windowWidth="25200" windowHeight="11685"/>
  </bookViews>
  <sheets>
    <sheet name="Kérisnel 2017" sheetId="1" r:id="rId1"/>
  </sheets>
  <definedNames>
    <definedName name="_xlnm._FilterDatabase" localSheetId="0" hidden="1">'Kérisnel 2017'!#REF!</definedName>
    <definedName name="catalogue">'Kérisnel 2017'!#REF!</definedName>
    <definedName name="pommier" localSheetId="0">'Kérisnel 2017'!#REF!</definedName>
    <definedName name="pommier">#REF!</definedName>
    <definedName name="_xlnm.Print_Area" localSheetId="0">'Kérisnel 2017'!$A$1:$J$337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2" i="1" l="1"/>
  <c r="J89" i="1" l="1"/>
  <c r="J299" i="1" l="1"/>
  <c r="J298" i="1"/>
  <c r="J297" i="1"/>
  <c r="J296" i="1"/>
  <c r="J295" i="1"/>
  <c r="J294" i="1"/>
  <c r="J293" i="1"/>
  <c r="J291" i="1"/>
  <c r="J227" i="1"/>
  <c r="J226" i="1"/>
  <c r="J198" i="1"/>
  <c r="J192" i="1"/>
  <c r="J191" i="1"/>
  <c r="J179" i="1"/>
  <c r="J159" i="1"/>
  <c r="J160" i="1"/>
  <c r="J118" i="1"/>
  <c r="J15" i="1" l="1"/>
  <c r="J16" i="1"/>
  <c r="J17" i="1"/>
  <c r="J19" i="1"/>
  <c r="J20" i="1"/>
  <c r="J22" i="1"/>
  <c r="J23" i="1"/>
  <c r="J25" i="1"/>
  <c r="J26" i="1"/>
  <c r="J28" i="1"/>
  <c r="J29" i="1"/>
  <c r="J30" i="1"/>
  <c r="J31" i="1"/>
  <c r="J32" i="1"/>
  <c r="J33" i="1"/>
  <c r="J34" i="1"/>
  <c r="J35" i="1"/>
  <c r="J37" i="1"/>
  <c r="J38" i="1"/>
  <c r="J39" i="1"/>
  <c r="J40" i="1"/>
  <c r="J42" i="1"/>
  <c r="J43" i="1"/>
  <c r="J44" i="1"/>
  <c r="J45" i="1"/>
  <c r="J46" i="1"/>
  <c r="J47" i="1"/>
  <c r="J48" i="1"/>
  <c r="J49" i="1"/>
  <c r="J50" i="1"/>
  <c r="J51" i="1"/>
  <c r="J52" i="1"/>
  <c r="J53" i="1"/>
  <c r="J55" i="1"/>
  <c r="J56" i="1"/>
  <c r="J57" i="1"/>
  <c r="J58" i="1"/>
  <c r="J59" i="1"/>
  <c r="J60" i="1"/>
  <c r="J61" i="1"/>
  <c r="J67" i="1"/>
  <c r="J68" i="1"/>
  <c r="J69" i="1"/>
  <c r="J70" i="1"/>
  <c r="J71" i="1"/>
  <c r="J72" i="1"/>
  <c r="J73" i="1"/>
  <c r="J74" i="1"/>
  <c r="J75" i="1"/>
  <c r="J76" i="1"/>
  <c r="J77" i="1"/>
  <c r="J82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9" i="1"/>
  <c r="J120" i="1"/>
  <c r="J121" i="1"/>
  <c r="J122" i="1"/>
  <c r="J123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8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80" i="1"/>
  <c r="J181" i="1"/>
  <c r="J182" i="1"/>
  <c r="J183" i="1"/>
  <c r="J184" i="1"/>
  <c r="J185" i="1"/>
  <c r="J186" i="1"/>
  <c r="J187" i="1"/>
  <c r="J188" i="1"/>
  <c r="J189" i="1"/>
  <c r="J190" i="1"/>
  <c r="J193" i="1"/>
  <c r="J194" i="1"/>
  <c r="J195" i="1"/>
  <c r="J196" i="1"/>
  <c r="J197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9" i="1"/>
  <c r="J220" i="1"/>
  <c r="J221" i="1"/>
  <c r="J222" i="1"/>
  <c r="J223" i="1"/>
  <c r="J224" i="1"/>
  <c r="J225" i="1"/>
  <c r="J228" i="1"/>
  <c r="J229" i="1"/>
  <c r="J230" i="1"/>
  <c r="J231" i="1"/>
  <c r="J232" i="1"/>
  <c r="J233" i="1"/>
  <c r="J251" i="1"/>
  <c r="J252" i="1"/>
  <c r="J253" i="1"/>
  <c r="J254" i="1"/>
  <c r="J255" i="1"/>
  <c r="J256" i="1"/>
  <c r="J257" i="1"/>
  <c r="J261" i="1"/>
  <c r="J262" i="1"/>
  <c r="J263" i="1"/>
  <c r="J264" i="1"/>
  <c r="J265" i="1"/>
  <c r="J266" i="1"/>
  <c r="J269" i="1"/>
  <c r="J270" i="1"/>
  <c r="J271" i="1"/>
  <c r="J272" i="1"/>
  <c r="J273" i="1"/>
  <c r="J274" i="1"/>
  <c r="J275" i="1"/>
  <c r="J281" i="1"/>
  <c r="J283" i="1"/>
  <c r="J284" i="1"/>
  <c r="J285" i="1"/>
  <c r="J286" i="1"/>
  <c r="J287" i="1"/>
  <c r="J288" i="1"/>
  <c r="J289" i="1"/>
  <c r="J290" i="1"/>
  <c r="J292" i="1"/>
  <c r="J214" i="1" l="1"/>
  <c r="J276" i="1"/>
  <c r="J234" i="1"/>
  <c r="J154" i="1"/>
  <c r="J300" i="1"/>
  <c r="J258" i="1"/>
  <c r="J267" i="1"/>
  <c r="J124" i="1"/>
  <c r="J78" i="1"/>
  <c r="J62" i="1"/>
  <c r="J302" i="1" l="1"/>
  <c r="J303" i="1" s="1"/>
  <c r="J305" i="1" s="1"/>
</calcChain>
</file>

<file path=xl/comments1.xml><?xml version="1.0" encoding="utf-8"?>
<comments xmlns="http://schemas.openxmlformats.org/spreadsheetml/2006/main">
  <authors>
    <author>LE MOIGNO Rosina</author>
  </authors>
  <commentList>
    <comment ref="C55" authorId="0" shapeId="0">
      <text/>
    </comment>
  </commentList>
</comments>
</file>

<file path=xl/sharedStrings.xml><?xml version="1.0" encoding="utf-8"?>
<sst xmlns="http://schemas.openxmlformats.org/spreadsheetml/2006/main" count="654" uniqueCount="388">
  <si>
    <r>
      <t>NO</t>
    </r>
    <r>
      <rPr>
        <sz val="16"/>
        <color indexed="9"/>
        <rFont val="Arial"/>
        <family val="2"/>
      </rPr>
      <t xml:space="preserve">V'AGRI </t>
    </r>
    <r>
      <rPr>
        <sz val="16"/>
        <color indexed="9"/>
        <rFont val="Wingdings"/>
        <charset val="2"/>
      </rPr>
      <t></t>
    </r>
    <r>
      <rPr>
        <sz val="16"/>
        <color indexed="9"/>
        <rFont val="Arial"/>
        <family val="2"/>
      </rPr>
      <t xml:space="preserve"> 56, rue de la Fontaine </t>
    </r>
    <r>
      <rPr>
        <sz val="16"/>
        <color indexed="9"/>
        <rFont val="Wingdings"/>
        <charset val="2"/>
      </rPr>
      <t></t>
    </r>
    <r>
      <rPr>
        <sz val="16"/>
        <color indexed="9"/>
        <rFont val="Arial"/>
        <family val="2"/>
      </rPr>
      <t xml:space="preserve"> 56300 PONTIVY
</t>
    </r>
    <r>
      <rPr>
        <sz val="16"/>
        <color indexed="9"/>
        <rFont val="Wingdings"/>
        <charset val="2"/>
      </rPr>
      <t>(</t>
    </r>
    <r>
      <rPr>
        <sz val="16"/>
        <color indexed="9"/>
        <rFont val="Arial"/>
        <family val="2"/>
      </rPr>
      <t xml:space="preserve"> 02 97 28 31 30 </t>
    </r>
    <r>
      <rPr>
        <sz val="16"/>
        <color indexed="9"/>
        <rFont val="Wingdings"/>
        <charset val="2"/>
      </rPr>
      <t></t>
    </r>
    <r>
      <rPr>
        <sz val="16"/>
        <color indexed="9"/>
        <rFont val="Arial"/>
        <family val="2"/>
      </rPr>
      <t xml:space="preserve"> groupes.novagri@yahoo.fr</t>
    </r>
  </si>
  <si>
    <t>Autres demandes / commentaires :</t>
  </si>
  <si>
    <t>(exemple)</t>
  </si>
  <si>
    <t>C2 pablito &gt; fairy (variante similaire)</t>
  </si>
  <si>
    <t>rosier paysager pablito</t>
  </si>
  <si>
    <t>Nombre</t>
  </si>
  <si>
    <r>
      <t>couleur</t>
    </r>
    <r>
      <rPr>
        <i/>
        <sz val="10"/>
        <color theme="0"/>
        <rFont val="Arial"/>
        <family val="2"/>
      </rPr>
      <t xml:space="preserve"> (si plusieurs choix)</t>
    </r>
  </si>
  <si>
    <t>Nom du plant</t>
  </si>
  <si>
    <t>N°Page</t>
  </si>
  <si>
    <t>TOTAL</t>
  </si>
  <si>
    <t>ou alors en consultant directement en ligne à l’adresse www.kerisnelpepinieres.com/catalogue-botanique.
Inscrivez ce que vous souhaitez et nous interrogerons les disponibilités et les tarifs. »</t>
  </si>
  <si>
    <t>Catalogue Le Botanique</t>
  </si>
  <si>
    <r>
      <rPr>
        <sz val="15"/>
        <rFont val="Wingdings"/>
        <charset val="2"/>
      </rPr>
      <t xml:space="preserve"> è</t>
    </r>
    <r>
      <rPr>
        <sz val="15"/>
        <rFont val="Arial"/>
        <family val="2"/>
      </rPr>
      <t xml:space="preserve"> Vous pouvez commander d’autres plantes en cliquant sur le lien suivant :</t>
    </r>
  </si>
  <si>
    <t xml:space="preserve">TVA 10% </t>
  </si>
  <si>
    <t>TOTAL HT</t>
  </si>
  <si>
    <t>Comme l'année dernière,nous vous proposons d'élargir la gamme de végétaux au-delà du bon de commande proposé</t>
  </si>
  <si>
    <t>Total Rosiers</t>
  </si>
  <si>
    <t>Cette année, avec la pépinière Kérisnel, nous vous proposons d'élargir la gamme de végétaux au-delà du bon de commande</t>
  </si>
  <si>
    <t>C.5 RC</t>
  </si>
  <si>
    <t>N</t>
  </si>
  <si>
    <t>C.5</t>
  </si>
  <si>
    <t xml:space="preserve">ROSIER grimpant </t>
  </si>
  <si>
    <t>rouge ' Dame de cœur '</t>
  </si>
  <si>
    <t>ROSIER grandes fleurs</t>
  </si>
  <si>
    <t xml:space="preserve"> rose ' Bonica '</t>
  </si>
  <si>
    <t xml:space="preserve"> rouge ' chinensis Sanguinea '</t>
  </si>
  <si>
    <r>
      <t xml:space="preserve">ROSIER paysager buisson 
</t>
    </r>
    <r>
      <rPr>
        <sz val="12"/>
        <color indexed="62"/>
        <rFont val="Arial"/>
        <family val="2"/>
      </rPr>
      <t>(entretien limité) :</t>
    </r>
  </si>
  <si>
    <t>Quantité</t>
  </si>
  <si>
    <t>Tarif HT
(10 unit. et +)</t>
  </si>
  <si>
    <t>Tarif HT
(1-9 unités)</t>
  </si>
  <si>
    <t>Conditionnement</t>
  </si>
  <si>
    <t>Quantité minimum
à commander</t>
  </si>
  <si>
    <t>LES ROSIERS</t>
  </si>
  <si>
    <t>Total petits fruits</t>
  </si>
  <si>
    <t>C2HRC</t>
  </si>
  <si>
    <t>VACCINIUM corymbosum Blue crop</t>
  </si>
  <si>
    <t xml:space="preserve">C5.5 RC TIPI </t>
  </si>
  <si>
    <r>
      <t xml:space="preserve">MURIER </t>
    </r>
    <r>
      <rPr>
        <sz val="12"/>
        <rFont val="Arial"/>
        <family val="2"/>
      </rPr>
      <t xml:space="preserve">Buckingham mûre-framb </t>
    </r>
  </si>
  <si>
    <t>C2 HRC</t>
  </si>
  <si>
    <r>
      <t xml:space="preserve">MURIER </t>
    </r>
    <r>
      <rPr>
        <sz val="12"/>
        <rFont val="Arial"/>
        <family val="2"/>
      </rPr>
      <t>Dirksen</t>
    </r>
  </si>
  <si>
    <t xml:space="preserve">Groseiller à grappes </t>
  </si>
  <si>
    <r>
      <t xml:space="preserve">Groseiller à maquereaux </t>
    </r>
    <r>
      <rPr>
        <sz val="12"/>
        <rFont val="Arial"/>
        <family val="2"/>
      </rPr>
      <t>Hinnonmaki rouge</t>
    </r>
  </si>
  <si>
    <r>
      <t xml:space="preserve">FRAMBOISIER </t>
    </r>
    <r>
      <rPr>
        <sz val="12"/>
        <rFont val="Arial"/>
        <family val="2"/>
      </rPr>
      <t>(RUBUS IDAEUS) Heritage</t>
    </r>
  </si>
  <si>
    <r>
      <t xml:space="preserve">CASSIS </t>
    </r>
    <r>
      <rPr>
        <sz val="12"/>
        <rFont val="Arial"/>
        <family val="2"/>
      </rPr>
      <t xml:space="preserve">(RIBES NIGRUM) Andega </t>
    </r>
  </si>
  <si>
    <t>Les petits fruits</t>
  </si>
  <si>
    <t>Total fruitiers</t>
  </si>
  <si>
    <t>C5.5 RC</t>
  </si>
  <si>
    <r>
      <t xml:space="preserve">VIGNE </t>
    </r>
    <r>
      <rPr>
        <sz val="12"/>
        <rFont val="Arial"/>
        <family val="2"/>
      </rPr>
      <t xml:space="preserve">(VITIS VINIFERA ) Muscat de hambourg </t>
    </r>
  </si>
  <si>
    <t>C.10</t>
  </si>
  <si>
    <r>
      <t xml:space="preserve">NEFLIER </t>
    </r>
    <r>
      <rPr>
        <sz val="12"/>
        <rFont val="Arial"/>
        <family val="2"/>
      </rPr>
      <t>(MESPILUS GERMANICA L.)</t>
    </r>
  </si>
  <si>
    <t xml:space="preserve"> C.10</t>
  </si>
  <si>
    <r>
      <t xml:space="preserve">COGNASSIER </t>
    </r>
    <r>
      <rPr>
        <sz val="12"/>
        <rFont val="Arial"/>
        <family val="2"/>
      </rPr>
      <t xml:space="preserve">(CYDONIA MILL.) Champion </t>
    </r>
  </si>
  <si>
    <t xml:space="preserve"> C5.5 RC TIPI</t>
  </si>
  <si>
    <t>Les fruitiers</t>
  </si>
  <si>
    <t>1 à 9</t>
  </si>
  <si>
    <t xml:space="preserve"> =&gt; exemple Pommier Royal Gala</t>
  </si>
  <si>
    <t>C 12 L</t>
  </si>
  <si>
    <t>C 10 L</t>
  </si>
  <si>
    <t>Ecrivez le nom et la variété du fruitier choisi</t>
  </si>
  <si>
    <r>
      <t>C 12 L :</t>
    </r>
    <r>
      <rPr>
        <sz val="12"/>
        <color rgb="FF0070C0"/>
        <rFont val="Arial"/>
        <family val="2"/>
      </rPr>
      <t xml:space="preserve"> 1/2 tige - 4 ans &gt; plant formé, mise à fruit plus rapide</t>
    </r>
  </si>
  <si>
    <r>
      <t>POMMIER</t>
    </r>
    <r>
      <rPr>
        <sz val="11"/>
        <rFont val="Arial"/>
        <family val="2"/>
      </rPr>
      <t xml:space="preserve"> : Royal Gala ; Elstar ; Jonagold</t>
    </r>
    <r>
      <rPr>
        <i/>
        <sz val="11"/>
        <rFont val="Arial"/>
        <family val="2"/>
      </rPr>
      <t xml:space="preserve"> (uniquement C10L)</t>
    </r>
    <r>
      <rPr>
        <sz val="11"/>
        <rFont val="Arial"/>
        <family val="2"/>
      </rPr>
      <t xml:space="preserve"> ; Granny Smith ; Golden Delicious ; Reine des Reinettes; Cox orange ; Belle de boskoop ; Idared</t>
    </r>
  </si>
  <si>
    <r>
      <t>CERISIER bigarreau :</t>
    </r>
    <r>
      <rPr>
        <sz val="11"/>
        <rFont val="Arial"/>
        <family val="2"/>
      </rPr>
      <t xml:space="preserve"> 'Napoléon', 'Cœur de pigeon'</t>
    </r>
  </si>
  <si>
    <t>FRUITIERS</t>
  </si>
  <si>
    <r>
      <t xml:space="preserve">RC ou HRC : </t>
    </r>
    <r>
      <rPr>
        <sz val="12"/>
        <rFont val="Arial"/>
        <family val="2"/>
      </rPr>
      <t>rond carré</t>
    </r>
    <r>
      <rPr>
        <b/>
        <sz val="12"/>
        <rFont val="Arial"/>
        <family val="2"/>
      </rPr>
      <t xml:space="preserve">  -  TIPI : </t>
    </r>
    <r>
      <rPr>
        <sz val="12"/>
        <rFont val="Arial"/>
        <family val="2"/>
      </rPr>
      <t>TUTEUR 80-100</t>
    </r>
    <r>
      <rPr>
        <b/>
        <sz val="12"/>
        <rFont val="Arial"/>
        <family val="2"/>
      </rPr>
      <t xml:space="preserve"> </t>
    </r>
  </si>
  <si>
    <r>
      <t>C1 :</t>
    </r>
    <r>
      <rPr>
        <sz val="12"/>
        <rFont val="Arial"/>
        <family val="2"/>
      </rPr>
      <t xml:space="preserve"> Pot  de 1 litre  -  </t>
    </r>
    <r>
      <rPr>
        <b/>
        <sz val="12"/>
        <rFont val="Arial"/>
        <family val="2"/>
      </rPr>
      <t>C2</t>
    </r>
    <r>
      <rPr>
        <sz val="12"/>
        <rFont val="Arial"/>
        <family val="2"/>
      </rPr>
      <t xml:space="preserve"> : Pot de 2 et 2.5 litres - </t>
    </r>
    <r>
      <rPr>
        <b/>
        <sz val="12"/>
        <rFont val="Arial"/>
        <family val="2"/>
      </rPr>
      <t xml:space="preserve">C3 </t>
    </r>
    <r>
      <rPr>
        <sz val="12"/>
        <rFont val="Arial"/>
        <family val="2"/>
      </rPr>
      <t xml:space="preserve">: Pot de 3 litres - </t>
    </r>
    <r>
      <rPr>
        <b/>
        <sz val="12"/>
        <rFont val="Arial"/>
        <family val="2"/>
      </rPr>
      <t xml:space="preserve">C4 </t>
    </r>
    <r>
      <rPr>
        <sz val="12"/>
        <rFont val="Arial"/>
        <family val="2"/>
      </rPr>
      <t xml:space="preserve">: Pot de  4 litres  -  </t>
    </r>
    <r>
      <rPr>
        <b/>
        <sz val="12"/>
        <rFont val="Arial"/>
        <family val="2"/>
      </rPr>
      <t>C5</t>
    </r>
    <r>
      <rPr>
        <sz val="12"/>
        <rFont val="Arial"/>
        <family val="2"/>
      </rPr>
      <t xml:space="preserve"> : Pot de 5 litres  -  </t>
    </r>
    <r>
      <rPr>
        <b/>
        <sz val="12"/>
        <rFont val="Arial"/>
        <family val="2"/>
      </rPr>
      <t>GDT</t>
    </r>
    <r>
      <rPr>
        <sz val="12"/>
        <rFont val="Arial"/>
        <family val="2"/>
      </rPr>
      <t xml:space="preserve"> : Godet …</t>
    </r>
  </si>
  <si>
    <t>NOUVEAU</t>
  </si>
  <si>
    <t>Pas de livraison en dessous de 3 plants sauf indication</t>
  </si>
  <si>
    <t>Légende :</t>
  </si>
  <si>
    <t>Total plantes grimpantes</t>
  </si>
  <si>
    <t xml:space="preserve"> C.3 RC TIPI</t>
  </si>
  <si>
    <t>PASSIFLORE amethystina</t>
  </si>
  <si>
    <r>
      <t xml:space="preserve">WISTERIA sinensis </t>
    </r>
    <r>
      <rPr>
        <sz val="12"/>
        <rFont val="Arial"/>
        <family val="2"/>
      </rPr>
      <t>Bleu</t>
    </r>
  </si>
  <si>
    <r>
      <t xml:space="preserve">TRACHELOSPERMUM jasminoides </t>
    </r>
    <r>
      <rPr>
        <sz val="12"/>
        <rFont val="Arial"/>
        <family val="2"/>
      </rPr>
      <t>(persistant parfumé)</t>
    </r>
  </si>
  <si>
    <r>
      <t>SOLANUM jasm.</t>
    </r>
    <r>
      <rPr>
        <sz val="11"/>
        <rFont val="Arial"/>
        <family val="2"/>
      </rPr>
      <t xml:space="preserve"> Blanc bleu </t>
    </r>
  </si>
  <si>
    <r>
      <t>PLUMBAGO capensis</t>
    </r>
    <r>
      <rPr>
        <sz val="11"/>
        <rFont val="Arial"/>
        <family val="2"/>
      </rPr>
      <t xml:space="preserve"> </t>
    </r>
  </si>
  <si>
    <r>
      <t>PARTHENOCISSUS quinquefolia</t>
    </r>
    <r>
      <rPr>
        <sz val="12"/>
        <rFont val="Arial"/>
        <family val="2"/>
      </rPr>
      <t xml:space="preserve"> </t>
    </r>
    <r>
      <rPr>
        <sz val="11"/>
        <rFont val="Arial"/>
        <family val="2"/>
      </rPr>
      <t>(Vigne vierge)</t>
    </r>
  </si>
  <si>
    <r>
      <t>LONICERA jap. 'hinensis'</t>
    </r>
    <r>
      <rPr>
        <sz val="11"/>
        <rFont val="Arial"/>
        <family val="2"/>
      </rPr>
      <t xml:space="preserve"> (Chèvrefeuille grimpant)</t>
    </r>
  </si>
  <si>
    <r>
      <t xml:space="preserve">JASMINUM officinalis </t>
    </r>
    <r>
      <rPr>
        <sz val="11"/>
        <rFont val="Arial"/>
        <family val="2"/>
      </rPr>
      <t>(Jasmin d'hiver)</t>
    </r>
  </si>
  <si>
    <t>HYDRANGEA seemanii</t>
  </si>
  <si>
    <r>
      <t xml:space="preserve">HYDRANGEA petiolaris </t>
    </r>
    <r>
      <rPr>
        <sz val="11"/>
        <rFont val="Arial"/>
        <family val="2"/>
      </rPr>
      <t>(Hortensia grimpant)</t>
    </r>
  </si>
  <si>
    <t>HEDERA helix Green ripple</t>
  </si>
  <si>
    <r>
      <t xml:space="preserve">CLEMATIS montana Rubens </t>
    </r>
    <r>
      <rPr>
        <sz val="12"/>
        <rFont val="Arial"/>
        <family val="2"/>
      </rPr>
      <t>(rose parfum vanille)</t>
    </r>
  </si>
  <si>
    <r>
      <t>CAMPSIS radicans Flava</t>
    </r>
    <r>
      <rPr>
        <sz val="12"/>
        <rFont val="Arial"/>
        <family val="2"/>
      </rPr>
      <t xml:space="preserve"> (jaune orangé)</t>
    </r>
  </si>
  <si>
    <r>
      <t>Tarif HT</t>
    </r>
    <r>
      <rPr>
        <b/>
        <sz val="9"/>
        <color indexed="9"/>
        <rFont val="Arial"/>
        <family val="2"/>
      </rPr>
      <t xml:space="preserve">
</t>
    </r>
    <r>
      <rPr>
        <b/>
        <sz val="11"/>
        <color indexed="9"/>
        <rFont val="Arial"/>
        <family val="2"/>
      </rPr>
      <t>(10 unit. et +)</t>
    </r>
  </si>
  <si>
    <r>
      <t>Tarif HT</t>
    </r>
    <r>
      <rPr>
        <b/>
        <sz val="9"/>
        <color indexed="9"/>
        <rFont val="Arial"/>
        <family val="2"/>
      </rPr>
      <t xml:space="preserve">
</t>
    </r>
    <r>
      <rPr>
        <b/>
        <sz val="11"/>
        <color indexed="9"/>
        <rFont val="Arial"/>
        <family val="2"/>
      </rPr>
      <t>(1-9 unités)</t>
    </r>
  </si>
  <si>
    <t>Quantité minimum à commander</t>
  </si>
  <si>
    <t>PLANTES GRIMPANTES</t>
  </si>
  <si>
    <t>Total arbustes</t>
  </si>
  <si>
    <t>C.3 30/40</t>
  </si>
  <si>
    <t>VIBURNUM plicatum 'Mariesii'</t>
  </si>
  <si>
    <t>SPIREE japonica Little Princess</t>
  </si>
  <si>
    <t>C.2</t>
  </si>
  <si>
    <t>SANTOLINE chamaecyparissus grise</t>
  </si>
  <si>
    <t>C.3 RC</t>
  </si>
  <si>
    <t>C.3</t>
  </si>
  <si>
    <r>
      <t>ROSMARINUS 'Pointe du Raz'</t>
    </r>
    <r>
      <rPr>
        <sz val="11"/>
        <rFont val="Arial"/>
        <family val="2"/>
      </rPr>
      <t xml:space="preserve"> (Romarin rampant)</t>
    </r>
  </si>
  <si>
    <r>
      <t xml:space="preserve">ROSMARINUS officinalis </t>
    </r>
    <r>
      <rPr>
        <sz val="12"/>
        <rFont val="Arial"/>
        <family val="2"/>
      </rPr>
      <t>Corsican blue</t>
    </r>
  </si>
  <si>
    <r>
      <t>PRUNUS incisa 'Kojo No Mai'</t>
    </r>
    <r>
      <rPr>
        <sz val="11"/>
        <rFont val="Arial"/>
        <family val="2"/>
      </rPr>
      <t xml:space="preserve"> (bois tortueux, compact, superbe)</t>
    </r>
  </si>
  <si>
    <t>C.4</t>
  </si>
  <si>
    <t>PROSTANTHERA cuneata</t>
  </si>
  <si>
    <t xml:space="preserve">POTENTILLE fruticosa rose d'orleans </t>
  </si>
  <si>
    <t>PHYSOCARPUS opulifolius 'Diable d'Or'</t>
  </si>
  <si>
    <r>
      <t xml:space="preserve">PHLOMIS fruticosa </t>
    </r>
    <r>
      <rPr>
        <sz val="11"/>
        <rFont val="Arial"/>
        <family val="2"/>
      </rPr>
      <t>(Sauge de Jerusalem)</t>
    </r>
  </si>
  <si>
    <r>
      <t>PITTOSPORUM tenuifolium 'Elizabeth</t>
    </r>
    <r>
      <rPr>
        <sz val="11"/>
        <rFont val="Arial"/>
        <family val="2"/>
      </rPr>
      <t>' (feuillage panaché)</t>
    </r>
  </si>
  <si>
    <t>PHOTINIA fraseri 'Red Select'</t>
  </si>
  <si>
    <t>C.4 40/60</t>
  </si>
  <si>
    <r>
      <t xml:space="preserve">PHILLYREA angustifolia </t>
    </r>
    <r>
      <rPr>
        <sz val="11"/>
        <rFont val="Arial"/>
        <family val="2"/>
      </rPr>
      <t>(idéal haie compacte, feuillage persistant)</t>
    </r>
  </si>
  <si>
    <r>
      <t xml:space="preserve">PEROVSKIA atriplicifolia </t>
    </r>
    <r>
      <rPr>
        <sz val="12"/>
        <rFont val="Arial"/>
        <family val="2"/>
      </rPr>
      <t>Blue spire</t>
    </r>
  </si>
  <si>
    <r>
      <t>NANDINA</t>
    </r>
    <r>
      <rPr>
        <sz val="11"/>
        <rFont val="Arial"/>
        <family val="2"/>
      </rPr>
      <t xml:space="preserve"> domestica 'Fire Power' (feuillage rougissant)</t>
    </r>
  </si>
  <si>
    <r>
      <t>NANDINA</t>
    </r>
    <r>
      <rPr>
        <sz val="11"/>
        <rFont val="Arial"/>
        <family val="2"/>
      </rPr>
      <t xml:space="preserve"> domestica 'Gulf stream' (feuillage rougissant découpé)</t>
    </r>
  </si>
  <si>
    <t>LAVANDULA angustifolia Hidcote blue</t>
  </si>
  <si>
    <t>C.4 30/40</t>
  </si>
  <si>
    <r>
      <t xml:space="preserve">HYPERICUM patulum Hidcote </t>
    </r>
    <r>
      <rPr>
        <sz val="12"/>
        <rFont val="Arial"/>
        <family val="2"/>
      </rPr>
      <t>(jaune)</t>
    </r>
    <r>
      <rPr>
        <sz val="11"/>
        <rFont val="Arial"/>
        <family val="2"/>
      </rPr>
      <t xml:space="preserve"> (Millepertuis)</t>
    </r>
  </si>
  <si>
    <r>
      <t xml:space="preserve">HIBISCUS syriacus Woodbridge </t>
    </r>
    <r>
      <rPr>
        <sz val="12"/>
        <rFont val="Arial"/>
        <family val="2"/>
      </rPr>
      <t>(rouge simple)</t>
    </r>
  </si>
  <si>
    <t>HEBE x Green globe</t>
  </si>
  <si>
    <r>
      <t>HEBE x Lake</t>
    </r>
    <r>
      <rPr>
        <sz val="12"/>
        <rFont val="Arial"/>
        <family val="2"/>
      </rPr>
      <t xml:space="preserve"> (mauve) </t>
    </r>
  </si>
  <si>
    <r>
      <t xml:space="preserve">HALIMIOCISTUS sahucii </t>
    </r>
    <r>
      <rPr>
        <sz val="11"/>
        <rFont val="Arial"/>
        <family val="2"/>
      </rPr>
      <t>(feuillage persistant, floraison blanche)</t>
    </r>
  </si>
  <si>
    <r>
      <t>GRISELINIA littoralis</t>
    </r>
    <r>
      <rPr>
        <sz val="11"/>
        <rFont val="Arial"/>
        <family val="2"/>
      </rPr>
      <t xml:space="preserve"> (arbuste persistant pour haie)</t>
    </r>
  </si>
  <si>
    <r>
      <t xml:space="preserve">GREVILLEA rosmarinifolia Jeukensii </t>
    </r>
    <r>
      <rPr>
        <sz val="12"/>
        <rFont val="Arial"/>
        <family val="2"/>
      </rPr>
      <t xml:space="preserve">(rose) </t>
    </r>
  </si>
  <si>
    <t xml:space="preserve">FUCHSIA k Hatschbachii </t>
  </si>
  <si>
    <t>FATSIA japonica Variegata</t>
  </si>
  <si>
    <t>EXOCHORDA racemosa</t>
  </si>
  <si>
    <r>
      <t>EVONYMUS fortunei Minimus</t>
    </r>
    <r>
      <rPr>
        <sz val="12"/>
        <rFont val="Arial"/>
        <family val="2"/>
      </rPr>
      <t xml:space="preserve"> (nain vert)</t>
    </r>
  </si>
  <si>
    <r>
      <t xml:space="preserve">ESCALLONIA x Iveyii </t>
    </r>
    <r>
      <rPr>
        <sz val="11"/>
        <rFont val="Arial"/>
        <family val="2"/>
      </rPr>
      <t xml:space="preserve"> (blanche)</t>
    </r>
  </si>
  <si>
    <r>
      <t xml:space="preserve">DEUTZIA crenata Nikko </t>
    </r>
    <r>
      <rPr>
        <sz val="12"/>
        <rFont val="Arial"/>
        <family val="2"/>
      </rPr>
      <t>(blanc pur)</t>
    </r>
  </si>
  <si>
    <r>
      <t xml:space="preserve">CYTISUS x praecox Zeelandia </t>
    </r>
    <r>
      <rPr>
        <sz val="12"/>
        <rFont val="Arial"/>
        <family val="2"/>
      </rPr>
      <t xml:space="preserve">(rose lilas crème) </t>
    </r>
  </si>
  <si>
    <r>
      <t xml:space="preserve">CONVOLVULUS cneorum </t>
    </r>
    <r>
      <rPr>
        <sz val="11"/>
        <rFont val="Arial"/>
        <family val="2"/>
      </rPr>
      <t>(feuillage gris, floraison blanche)</t>
    </r>
  </si>
  <si>
    <r>
      <t xml:space="preserve">COTINUS coggyria </t>
    </r>
    <r>
      <rPr>
        <sz val="11"/>
        <rFont val="Arial"/>
        <family val="2"/>
      </rPr>
      <t>(Royal purple)</t>
    </r>
  </si>
  <si>
    <t>C.4 60/80</t>
  </si>
  <si>
    <r>
      <t>CORNUS alba</t>
    </r>
    <r>
      <rPr>
        <sz val="11"/>
        <rFont val="Arial"/>
        <family val="2"/>
      </rPr>
      <t xml:space="preserve">  Kesselringii</t>
    </r>
  </si>
  <si>
    <t>CISTUS x purpureus</t>
  </si>
  <si>
    <t xml:space="preserve"> C.4 RC</t>
  </si>
  <si>
    <t>CHOISYA ternata Aztec gold</t>
  </si>
  <si>
    <t>C.3 20/30</t>
  </si>
  <si>
    <r>
      <t>CHOISYA</t>
    </r>
    <r>
      <rPr>
        <sz val="11"/>
        <rFont val="Arial"/>
        <family val="2"/>
      </rPr>
      <t xml:space="preserve"> </t>
    </r>
    <r>
      <rPr>
        <b/>
        <sz val="11"/>
        <color indexed="18"/>
        <rFont val="Arial"/>
        <family val="2"/>
      </rPr>
      <t xml:space="preserve">'Aztec pearl' </t>
    </r>
    <r>
      <rPr>
        <sz val="11"/>
        <rFont val="Arial"/>
        <family val="2"/>
      </rPr>
      <t>(feuillage découpé, floraison blanche)</t>
    </r>
  </si>
  <si>
    <t>CALLISTEMON laevis</t>
  </si>
  <si>
    <r>
      <t>BUXUS sempervirens</t>
    </r>
    <r>
      <rPr>
        <b/>
        <sz val="11"/>
        <color indexed="18"/>
        <rFont val="Arial"/>
        <family val="2"/>
      </rPr>
      <t xml:space="preserve"> </t>
    </r>
    <r>
      <rPr>
        <sz val="11"/>
        <color indexed="18"/>
        <rFont val="Arial"/>
        <family val="2"/>
      </rPr>
      <t>- boule diam 30 cm</t>
    </r>
  </si>
  <si>
    <r>
      <t>BUXUS sempervirens</t>
    </r>
    <r>
      <rPr>
        <b/>
        <sz val="11"/>
        <color indexed="18"/>
        <rFont val="Arial"/>
        <family val="2"/>
      </rPr>
      <t/>
    </r>
  </si>
  <si>
    <t>BAMBOU MOYEN fargesia Angustissima</t>
  </si>
  <si>
    <r>
      <t xml:space="preserve">AUCUBA japonica 'Crotonaefolia' </t>
    </r>
    <r>
      <rPr>
        <sz val="12"/>
        <rFont val="Arial"/>
        <family val="2"/>
      </rPr>
      <t>(verte tâche jaune)</t>
    </r>
  </si>
  <si>
    <r>
      <t xml:space="preserve">ARBUTUS unedo </t>
    </r>
    <r>
      <rPr>
        <sz val="11"/>
        <rFont val="Arial"/>
        <family val="2"/>
      </rPr>
      <t>(arbousier)</t>
    </r>
  </si>
  <si>
    <t xml:space="preserve"> C.4 40/60</t>
  </si>
  <si>
    <r>
      <t>ACACIA dealbata De semis</t>
    </r>
    <r>
      <rPr>
        <sz val="12"/>
        <rFont val="Arial"/>
        <family val="2"/>
      </rPr>
      <t xml:space="preserve"> (fleurs jaunes)</t>
    </r>
  </si>
  <si>
    <r>
      <t xml:space="preserve">ACACIA dealbata Le Gaulois </t>
    </r>
    <r>
      <rPr>
        <sz val="12"/>
        <rFont val="Arial"/>
        <family val="2"/>
      </rPr>
      <t>(de bouture)</t>
    </r>
  </si>
  <si>
    <t>ABELIA grandiflora</t>
  </si>
  <si>
    <t xml:space="preserve"> (pas de livraison en dessous de 3 plants par variété sauf indication)</t>
  </si>
  <si>
    <t>ARBUSTES D'ORNEMENT</t>
  </si>
  <si>
    <t>Total arbres</t>
  </si>
  <si>
    <t>C15</t>
  </si>
  <si>
    <t>SYRINGA vulgaris Michel buchner</t>
  </si>
  <si>
    <t xml:space="preserve"> C15</t>
  </si>
  <si>
    <t>SYRINGA vulgaris Mme lemoine</t>
  </si>
  <si>
    <t>C5 40/60</t>
  </si>
  <si>
    <t xml:space="preserve">SYRINGA vulgaris Comtesse d'harcourt </t>
  </si>
  <si>
    <r>
      <t>SYRINGA vulgaris Amethyst</t>
    </r>
    <r>
      <rPr>
        <sz val="12"/>
        <rFont val="Arial"/>
        <family val="2"/>
      </rPr>
      <t xml:space="preserve"> (Mauve)</t>
    </r>
  </si>
  <si>
    <t>C10 120/150</t>
  </si>
  <si>
    <r>
      <t>PYRUS calleryana 'Chanticleer'</t>
    </r>
    <r>
      <rPr>
        <sz val="12"/>
        <color indexed="8"/>
        <rFont val="Arial"/>
        <family val="2"/>
      </rPr>
      <t xml:space="preserve"> (Poirier à fleurs)</t>
    </r>
  </si>
  <si>
    <t>C7.5 150/200</t>
  </si>
  <si>
    <r>
      <t>PRUNUS serrulata 'Kanzan'</t>
    </r>
    <r>
      <rPr>
        <sz val="12"/>
        <color indexed="8"/>
        <rFont val="Arial"/>
        <family val="2"/>
      </rPr>
      <t xml:space="preserve"> (Cerisier à fleurs)</t>
    </r>
  </si>
  <si>
    <r>
      <t xml:space="preserve">PINUS nigra Pierrick bregeon </t>
    </r>
    <r>
      <rPr>
        <sz val="12"/>
        <rFont val="Arial"/>
        <family val="2"/>
      </rPr>
      <t xml:space="preserve">(buissonant, vert) </t>
    </r>
  </si>
  <si>
    <t>PHOTINIA 'fraseri Red robin</t>
  </si>
  <si>
    <r>
      <t>PARROTIA persica</t>
    </r>
    <r>
      <rPr>
        <sz val="12"/>
        <color indexed="8"/>
        <rFont val="Arial"/>
        <family val="2"/>
      </rPr>
      <t xml:space="preserve"> (port étalé, superbe)</t>
    </r>
  </si>
  <si>
    <t>C.15 150/200</t>
  </si>
  <si>
    <r>
      <t>MORUS kagayamae</t>
    </r>
    <r>
      <rPr>
        <sz val="12"/>
        <color indexed="8"/>
        <rFont val="Arial"/>
        <family val="2"/>
      </rPr>
      <t xml:space="preserve"> (Mûrier, variété stérile)</t>
    </r>
  </si>
  <si>
    <r>
      <t>MALUS 'Everest</t>
    </r>
    <r>
      <rPr>
        <sz val="12"/>
        <color indexed="8"/>
        <rFont val="Arial"/>
        <family val="2"/>
      </rPr>
      <t xml:space="preserve"> (Pommier à fleurs)</t>
    </r>
  </si>
  <si>
    <t>C7.5 120/150</t>
  </si>
  <si>
    <r>
      <t>LIQUIDAMBAR styraciflua</t>
    </r>
    <r>
      <rPr>
        <sz val="12"/>
        <color indexed="8"/>
        <rFont val="Arial"/>
        <family val="2"/>
      </rPr>
      <t xml:space="preserve"> (Copalme d'Amérique)</t>
    </r>
  </si>
  <si>
    <t>C7.5</t>
  </si>
  <si>
    <r>
      <t xml:space="preserve">HIBISCUS syriacus Hamabo </t>
    </r>
    <r>
      <rPr>
        <sz val="12"/>
        <rFont val="Arial"/>
        <family val="2"/>
      </rPr>
      <t>(rose coeur carmin)</t>
    </r>
  </si>
  <si>
    <t>C10 150/200</t>
  </si>
  <si>
    <r>
      <t>GLEDITSIA triacanthos</t>
    </r>
    <r>
      <rPr>
        <sz val="12"/>
        <color indexed="8"/>
        <rFont val="Arial"/>
        <family val="2"/>
      </rPr>
      <t xml:space="preserve"> Sunburst (Févier d'Amérique)</t>
    </r>
  </si>
  <si>
    <t>C7.5 100/120</t>
  </si>
  <si>
    <r>
      <t>GINGKO biloba</t>
    </r>
    <r>
      <rPr>
        <sz val="12"/>
        <color indexed="8"/>
        <rFont val="Arial"/>
        <family val="2"/>
      </rPr>
      <t xml:space="preserve"> (Arbre aux 40 écus)</t>
    </r>
  </si>
  <si>
    <t>C15 120/150</t>
  </si>
  <si>
    <r>
      <t>FAGUS sylvatica 'Pendula'</t>
    </r>
    <r>
      <rPr>
        <sz val="12"/>
        <color indexed="8"/>
        <rFont val="Arial"/>
        <family val="2"/>
      </rPr>
      <t xml:space="preserve"> (Hêtre, port pleureur)</t>
    </r>
  </si>
  <si>
    <r>
      <t>CERCIS siliquastrum</t>
    </r>
    <r>
      <rPr>
        <sz val="12"/>
        <color indexed="8"/>
        <rFont val="Arial"/>
        <family val="2"/>
      </rPr>
      <t xml:space="preserve"> (Arbre de Judée)</t>
    </r>
  </si>
  <si>
    <t>CARPINUS betulus</t>
  </si>
  <si>
    <r>
      <t>BETULA verrucosa</t>
    </r>
    <r>
      <rPr>
        <sz val="12"/>
        <color indexed="8"/>
        <rFont val="Arial"/>
        <family val="2"/>
      </rPr>
      <t xml:space="preserve"> </t>
    </r>
    <r>
      <rPr>
        <sz val="12"/>
        <rFont val="Arial"/>
        <family val="2"/>
      </rPr>
      <t>(Bouleau blanc)</t>
    </r>
  </si>
  <si>
    <t>C10 90/120</t>
  </si>
  <si>
    <t>AMELANCHIER Canadensis</t>
  </si>
  <si>
    <r>
      <t>ALBIZIA julibrissin 'Ombrella'</t>
    </r>
    <r>
      <rPr>
        <sz val="12"/>
        <color indexed="8"/>
        <rFont val="Arial"/>
        <family val="2"/>
      </rPr>
      <t xml:space="preserve"> Arbre à soie (fleur rose foncé)</t>
    </r>
  </si>
  <si>
    <t>C15 125/150</t>
  </si>
  <si>
    <r>
      <t>AESCULUS hippocastanum</t>
    </r>
    <r>
      <rPr>
        <sz val="12"/>
        <color indexed="8"/>
        <rFont val="Arial"/>
        <family val="2"/>
      </rPr>
      <t xml:space="preserve"> (Marronnier)</t>
    </r>
  </si>
  <si>
    <r>
      <t xml:space="preserve">ACER pseudoplatanoides </t>
    </r>
    <r>
      <rPr>
        <sz val="10"/>
        <rFont val="Arial"/>
        <family val="2"/>
      </rPr>
      <t>(Regal petticoat)</t>
    </r>
  </si>
  <si>
    <r>
      <t xml:space="preserve">ACER platanoides </t>
    </r>
    <r>
      <rPr>
        <sz val="10"/>
        <rFont val="Arial"/>
        <family val="2"/>
      </rPr>
      <t>(Erable plane)</t>
    </r>
  </si>
  <si>
    <t xml:space="preserve">ACER negundo 'Flamingo' </t>
  </si>
  <si>
    <r>
      <t>ACER campestre 'Carnival'</t>
    </r>
    <r>
      <rPr>
        <b/>
        <sz val="12"/>
        <color indexed="17"/>
        <rFont val="Arial"/>
        <family val="2"/>
      </rPr>
      <t xml:space="preserve"> </t>
    </r>
    <r>
      <rPr>
        <sz val="10"/>
        <rFont val="Arial"/>
        <family val="2"/>
      </rPr>
      <t>(Erable champêtre)</t>
    </r>
  </si>
  <si>
    <t>ARBRES</t>
  </si>
  <si>
    <t>Total vivaces</t>
  </si>
  <si>
    <t>WATSONIA</t>
  </si>
  <si>
    <t xml:space="preserve">WALDSTEINIA ternata </t>
  </si>
  <si>
    <t>VERBENA bonariensis</t>
  </si>
  <si>
    <t>C.2 RC Pot Rond Carré</t>
  </si>
  <si>
    <t>TULBAGHIA violacea</t>
  </si>
  <si>
    <t>TRADESCANTIA x andersoniana Carmen glow</t>
  </si>
  <si>
    <t>THYMUS vulgaris</t>
  </si>
  <si>
    <t xml:space="preserve"> C.2 RC Pot Rond Carré</t>
  </si>
  <si>
    <t>THYMUS x Citriodorus</t>
  </si>
  <si>
    <t>C.4 RC</t>
  </si>
  <si>
    <t>SISYRINCHIUM striatum</t>
  </si>
  <si>
    <t>C.2 RC</t>
  </si>
  <si>
    <t>SEDUM acre</t>
  </si>
  <si>
    <t xml:space="preserve">SCHIZOSTYLIS coccinea Alba </t>
  </si>
  <si>
    <t xml:space="preserve"> C.2</t>
  </si>
  <si>
    <t>RUDBECKIA fulgida Sul goldsturm</t>
  </si>
  <si>
    <t xml:space="preserve"> C.2 RC</t>
  </si>
  <si>
    <t>PHLOX subulata Candy stripes</t>
  </si>
  <si>
    <t>PENSTEMON x Garnet</t>
  </si>
  <si>
    <t>OENOTHERA speciosa Siskiyou pink</t>
  </si>
  <si>
    <t xml:space="preserve">MENTHA requienii </t>
  </si>
  <si>
    <t>LYSIMACHIA ciliata Firecraker</t>
  </si>
  <si>
    <t>LIATRIS spicata Kobold</t>
  </si>
  <si>
    <t xml:space="preserve"> C.3</t>
  </si>
  <si>
    <t>LIBERTIA grandiflora</t>
  </si>
  <si>
    <t xml:space="preserve">LAMIUM maculatum White nancy </t>
  </si>
  <si>
    <t xml:space="preserve">KNIPHOFIA uvaria Grandiflora mix </t>
  </si>
  <si>
    <t xml:space="preserve">HOSTA fortunei Albomarginata </t>
  </si>
  <si>
    <r>
      <t xml:space="preserve">HEUCHERA micrantha Palace purple </t>
    </r>
    <r>
      <rPr>
        <sz val="12"/>
        <rFont val="Arial"/>
        <family val="2"/>
      </rPr>
      <t>(blanc rose)</t>
    </r>
  </si>
  <si>
    <r>
      <t xml:space="preserve">HEMEROCALLIS x Crimson pirate </t>
    </r>
    <r>
      <rPr>
        <sz val="12"/>
        <rFont val="Arial"/>
        <family val="2"/>
      </rPr>
      <t xml:space="preserve">(rouge brun) </t>
    </r>
  </si>
  <si>
    <r>
      <t>HELIANTHEMUM x Cerise queen</t>
    </r>
    <r>
      <rPr>
        <sz val="12"/>
        <rFont val="Arial"/>
        <family val="2"/>
      </rPr>
      <t xml:space="preserve"> (rouge clair) </t>
    </r>
  </si>
  <si>
    <t xml:space="preserve">GYPSOPHILA repens </t>
  </si>
  <si>
    <t>Variété cantabrigiense Biokovo (blanc veiné rose)</t>
  </si>
  <si>
    <r>
      <t>GERANIUM vivace</t>
    </r>
    <r>
      <rPr>
        <sz val="11"/>
        <rFont val="Arial"/>
        <family val="2"/>
      </rPr>
      <t xml:space="preserve"> (couvre-sol 25-35cm haut) :</t>
    </r>
  </si>
  <si>
    <t>GAURA lindheiméri</t>
  </si>
  <si>
    <t>ERIGERON karvinskianus Blutenmeer</t>
  </si>
  <si>
    <t>COTULA hispida</t>
  </si>
  <si>
    <t>CAMPANULA muralis</t>
  </si>
  <si>
    <t>BERGENIA cordifolia</t>
  </si>
  <si>
    <r>
      <t xml:space="preserve">ASTILBE chinensis Pumila </t>
    </r>
    <r>
      <rPr>
        <sz val="12"/>
        <rFont val="Arial"/>
        <family val="2"/>
      </rPr>
      <t>(fleur rose)</t>
    </r>
  </si>
  <si>
    <r>
      <t xml:space="preserve">ARMERIA maritima Armada </t>
    </r>
    <r>
      <rPr>
        <sz val="12"/>
        <rFont val="Arial"/>
        <family val="2"/>
      </rPr>
      <t xml:space="preserve">rose </t>
    </r>
  </si>
  <si>
    <r>
      <t>ANEMONE hybride Whirlwind</t>
    </r>
    <r>
      <rPr>
        <sz val="12"/>
        <rFont val="Arial"/>
        <family val="2"/>
      </rPr>
      <t xml:space="preserve"> (blanc teinté de rose)</t>
    </r>
  </si>
  <si>
    <r>
      <t xml:space="preserve">ANEMONE japonica 'Reine Charlotte' </t>
    </r>
    <r>
      <rPr>
        <sz val="12"/>
        <rFont val="Arial"/>
        <family val="2"/>
      </rPr>
      <t>(rose ombré pourpre)</t>
    </r>
  </si>
  <si>
    <t xml:space="preserve">ALCHEMILLA mollis </t>
  </si>
  <si>
    <t xml:space="preserve"> C.4 RC Pot Rond Carré</t>
  </si>
  <si>
    <r>
      <t xml:space="preserve">AGAPANTHE collection Twister </t>
    </r>
    <r>
      <rPr>
        <sz val="12"/>
        <rFont val="Arial"/>
        <family val="2"/>
      </rPr>
      <t>(blanc et bleu marine)</t>
    </r>
  </si>
  <si>
    <r>
      <t>AGAPANTHE africanus</t>
    </r>
    <r>
      <rPr>
        <sz val="12"/>
        <rFont val="Arial"/>
        <family val="2"/>
      </rPr>
      <t xml:space="preserve"> (bleue)</t>
    </r>
  </si>
  <si>
    <r>
      <t xml:space="preserve">AGAPANTHE africanus </t>
    </r>
    <r>
      <rPr>
        <sz val="12"/>
        <rFont val="Arial"/>
        <family val="2"/>
      </rPr>
      <t xml:space="preserve">(blanche) </t>
    </r>
  </si>
  <si>
    <r>
      <t xml:space="preserve">ACHILLEA millefolium 'Cerise queen'  </t>
    </r>
    <r>
      <rPr>
        <sz val="12"/>
        <rFont val="Arial"/>
        <family val="2"/>
      </rPr>
      <t>(rose pourpré)</t>
    </r>
  </si>
  <si>
    <t xml:space="preserve"> (pas de livraison en dessous de 3 plants par variété)</t>
  </si>
  <si>
    <t>VIVACES</t>
  </si>
  <si>
    <t>Total graminées</t>
  </si>
  <si>
    <t>STIPA tenuissima Pony tails</t>
  </si>
  <si>
    <t>PENNISETUM orientale Rose</t>
  </si>
  <si>
    <t xml:space="preserve">PENNISETUM alopecuroides Compressum </t>
  </si>
  <si>
    <t>MISCANTHUS sinensis Gracillimus</t>
  </si>
  <si>
    <t>IMPERATA cylindrica Red baron</t>
  </si>
  <si>
    <t>FESTUCA glauca</t>
  </si>
  <si>
    <t xml:space="preserve">CAREX morrowii Ice dance </t>
  </si>
  <si>
    <t>CAREX testacea</t>
  </si>
  <si>
    <t>C.2 RC 
Pot Rond Carré</t>
  </si>
  <si>
    <t>CAREX hachijoensis Evergold</t>
  </si>
  <si>
    <t>Carex buchananii (feuillage bronze)</t>
  </si>
  <si>
    <t>CAREX comans Frosted curls</t>
  </si>
  <si>
    <t>ACORUS GRAMINEUS Variegateus (feuillage panaché)</t>
  </si>
  <si>
    <t>GRAMINEES</t>
  </si>
  <si>
    <t>Total plantes de terre de bruyère</t>
  </si>
  <si>
    <t xml:space="preserve">SKIMMIA japonica Rubella </t>
  </si>
  <si>
    <t>RHODO pontique</t>
  </si>
  <si>
    <t>Nain de rocaille Baden baden (rouge)</t>
  </si>
  <si>
    <r>
      <t>Yakushimanum rose vif</t>
    </r>
    <r>
      <rPr>
        <sz val="12"/>
        <color indexed="17"/>
        <rFont val="Arial"/>
        <family val="2"/>
      </rPr>
      <t xml:space="preserve"> </t>
    </r>
    <r>
      <rPr>
        <sz val="12"/>
        <rFont val="Arial"/>
        <family val="2"/>
      </rPr>
      <t>type 'Dreamland' (rose vif)</t>
    </r>
  </si>
  <si>
    <t>hybride rouge type 'Halfdan lem' (rouge)</t>
  </si>
  <si>
    <t>hybride rose vif type 'Germania' (rose soutenu)</t>
  </si>
  <si>
    <t>hybride blanc type 'Horizon monarch' (jaune pâle)</t>
  </si>
  <si>
    <t>RHODODENDRON</t>
  </si>
  <si>
    <t xml:space="preserve">PIERIS japonica Passion </t>
  </si>
  <si>
    <r>
      <t xml:space="preserve">PERNETTYA </t>
    </r>
    <r>
      <rPr>
        <sz val="12"/>
        <rFont val="Arial"/>
        <family val="2"/>
      </rPr>
      <t xml:space="preserve">mucronata Crimsoniana (fruits rouges ) </t>
    </r>
  </si>
  <si>
    <t>C.7,5 60/90</t>
  </si>
  <si>
    <r>
      <t>MAGNOLIA caduc 'Leonard Messel'</t>
    </r>
    <r>
      <rPr>
        <sz val="12"/>
        <rFont val="Arial"/>
        <family val="2"/>
      </rPr>
      <t xml:space="preserve"> (rose lila)</t>
    </r>
  </si>
  <si>
    <r>
      <t>HYDRANGEA quercifolia</t>
    </r>
    <r>
      <rPr>
        <sz val="12"/>
        <rFont val="Arial"/>
        <family val="2"/>
      </rPr>
      <t xml:space="preserve"> (Hortensia à feuille de chêne)</t>
    </r>
  </si>
  <si>
    <r>
      <t xml:space="preserve">HYDRANGEA paniculata </t>
    </r>
    <r>
      <rPr>
        <sz val="12"/>
        <color rgb="FF002060"/>
        <rFont val="Arial"/>
        <family val="2"/>
      </rPr>
      <t xml:space="preserve">'vanille fraise' </t>
    </r>
    <r>
      <rPr>
        <sz val="12"/>
        <rFont val="Arial"/>
        <family val="2"/>
      </rPr>
      <t>(blanc et rose)</t>
    </r>
    <r>
      <rPr>
        <sz val="12"/>
        <color rgb="FF002060"/>
        <rFont val="Arial"/>
        <family val="2"/>
      </rPr>
      <t xml:space="preserve"> </t>
    </r>
    <r>
      <rPr>
        <sz val="12"/>
        <rFont val="Arial"/>
        <family val="2"/>
      </rPr>
      <t>floraison fin d'été</t>
    </r>
  </si>
  <si>
    <r>
      <t>HYDRANGEA serrata</t>
    </r>
    <r>
      <rPr>
        <sz val="12"/>
        <rFont val="Arial"/>
        <family val="2"/>
      </rPr>
      <t xml:space="preserve"> Blue deckle (bleu clair)</t>
    </r>
  </si>
  <si>
    <t>boule blanche type 'Anda (bleu)'</t>
  </si>
  <si>
    <t>boule rose type  'Red baron (rouge)'</t>
  </si>
  <si>
    <t>boule bleue type 'Rosita (rose)</t>
  </si>
  <si>
    <t>HYDRANGEA macrophylla :</t>
  </si>
  <si>
    <t>C.7,5 60/80</t>
  </si>
  <si>
    <r>
      <t>HAMAMELIS</t>
    </r>
    <r>
      <rPr>
        <sz val="12"/>
        <rFont val="Arial"/>
        <family val="2"/>
      </rPr>
      <t xml:space="preserve"> mollis Pallida (jaune)</t>
    </r>
  </si>
  <si>
    <r>
      <t xml:space="preserve">ERICA arborea </t>
    </r>
    <r>
      <rPr>
        <sz val="12"/>
        <rFont val="Arial"/>
        <family val="2"/>
      </rPr>
      <t>Pink joy (blanche)</t>
    </r>
  </si>
  <si>
    <t>C.1</t>
  </si>
  <si>
    <t>variété blanche</t>
  </si>
  <si>
    <t>variété rouge</t>
  </si>
  <si>
    <t>ERICA darleyensis</t>
  </si>
  <si>
    <r>
      <t>DAPHNE</t>
    </r>
    <r>
      <rPr>
        <sz val="12"/>
        <rFont val="Arial"/>
        <family val="2"/>
      </rPr>
      <t xml:space="preserve"> odora Aureomarginata (blanc et rose)</t>
    </r>
  </si>
  <si>
    <t>C 4 30/40</t>
  </si>
  <si>
    <r>
      <t>CAMELLIA Sasanqua</t>
    </r>
    <r>
      <rPr>
        <sz val="12"/>
        <rFont val="Arial"/>
        <family val="2"/>
      </rPr>
      <t xml:space="preserve"> </t>
    </r>
    <r>
      <rPr>
        <sz val="11"/>
        <rFont val="Arial"/>
        <family val="2"/>
      </rPr>
      <t>(Rose foncé, 4 ans d'âge)</t>
    </r>
  </si>
  <si>
    <r>
      <t>CAMELLIA Sasanqua</t>
    </r>
    <r>
      <rPr>
        <b/>
        <sz val="12"/>
        <color indexed="17"/>
        <rFont val="Arial"/>
        <family val="2"/>
      </rPr>
      <t xml:space="preserve"> </t>
    </r>
    <r>
      <rPr>
        <sz val="11"/>
        <rFont val="Arial"/>
        <family val="2"/>
      </rPr>
      <t>( Rouge, 4 ans d'âge)</t>
    </r>
  </si>
  <si>
    <t>fleur simple Dalhonega (blanc jaunâtre)</t>
  </si>
  <si>
    <t>fleur simple rose</t>
  </si>
  <si>
    <t>fleur simple rouge</t>
  </si>
  <si>
    <t>fleur double rose</t>
  </si>
  <si>
    <t>fleur double rouge</t>
  </si>
  <si>
    <r>
      <t xml:space="preserve">CAMELLIA japonica </t>
    </r>
    <r>
      <rPr>
        <sz val="12"/>
        <color indexed="18"/>
        <rFont val="Arial"/>
        <family val="2"/>
      </rPr>
      <t>(4 ans d'âge)</t>
    </r>
    <r>
      <rPr>
        <b/>
        <sz val="12"/>
        <color indexed="18"/>
        <rFont val="Arial"/>
        <family val="2"/>
      </rPr>
      <t xml:space="preserve"> </t>
    </r>
  </si>
  <si>
    <t xml:space="preserve">C.2 20/25 </t>
  </si>
  <si>
    <t>variété rose</t>
  </si>
  <si>
    <t xml:space="preserve">ERICA cinerea (Bruyère d'été) </t>
  </si>
  <si>
    <t>C 4</t>
  </si>
  <si>
    <t>variété Jolie madame (rose parfumée)</t>
  </si>
  <si>
    <t xml:space="preserve">variété Gibraltar (orange) </t>
  </si>
  <si>
    <t xml:space="preserve">AZALEA mollis  (Azalée caduque) </t>
  </si>
  <si>
    <t>C.3 25/30</t>
  </si>
  <si>
    <t xml:space="preserve">variété Gilbert mullier (rose) </t>
  </si>
  <si>
    <t xml:space="preserve">variété Dorothy haiden (blanc) </t>
  </si>
  <si>
    <t xml:space="preserve">AZALEA japonica (Azalée japonaise) </t>
  </si>
  <si>
    <t>C 5</t>
  </si>
  <si>
    <t>ACER palm. greffe Bloodgood</t>
  </si>
  <si>
    <t>C 3</t>
  </si>
  <si>
    <t xml:space="preserve">ACER palm. greffe Diss crimson princess rouge </t>
  </si>
  <si>
    <t xml:space="preserve">ACER palm. greffe Diss viridis vert </t>
  </si>
  <si>
    <t xml:space="preserve">ACER palmatum </t>
  </si>
  <si>
    <t>PLANTES DE TERRE DE BRUYERE</t>
  </si>
  <si>
    <t>@</t>
  </si>
  <si>
    <t xml:space="preserve">             Email :</t>
  </si>
  <si>
    <t>____  ____  ____  ____  ____</t>
  </si>
  <si>
    <t>Téléphone / portable :</t>
  </si>
  <si>
    <t>Adresse complète :</t>
  </si>
  <si>
    <t>Exploitation :</t>
  </si>
  <si>
    <t>Nom-Prénom :</t>
  </si>
  <si>
    <r>
      <t>MAGNOLIA caduc stellata</t>
    </r>
    <r>
      <rPr>
        <sz val="12"/>
        <rFont val="Arial"/>
        <family val="2"/>
      </rPr>
      <t xml:space="preserve"> </t>
    </r>
    <r>
      <rPr>
        <sz val="12"/>
        <color theme="1"/>
        <rFont val="Arial"/>
        <family val="2"/>
      </rPr>
      <t>(blanc-étoilé)</t>
    </r>
  </si>
  <si>
    <t>boule rouge type 'Wudu' (blanfc)</t>
  </si>
  <si>
    <r>
      <t>HYDRANGEA arborescens</t>
    </r>
    <r>
      <rPr>
        <sz val="12"/>
        <color indexed="17"/>
        <rFont val="Arial"/>
        <family val="2"/>
      </rPr>
      <t xml:space="preserve"> </t>
    </r>
    <r>
      <rPr>
        <sz val="12"/>
        <color indexed="18"/>
        <rFont val="Arial"/>
        <family val="2"/>
      </rPr>
      <t xml:space="preserve">'Annabelle'  </t>
    </r>
    <r>
      <rPr>
        <sz val="12"/>
        <rFont val="Arial"/>
        <family val="2"/>
      </rPr>
      <t>(blanc pur)</t>
    </r>
  </si>
  <si>
    <t>ACORUS GRAMINEUS Argenteostriatus</t>
  </si>
  <si>
    <r>
      <t>ANEMONE fantasy Red riding hood</t>
    </r>
    <r>
      <rPr>
        <sz val="12"/>
        <rFont val="Arial"/>
        <family val="2"/>
      </rPr>
      <t xml:space="preserve"> </t>
    </r>
  </si>
  <si>
    <t>C10XL Tige 80cm</t>
  </si>
  <si>
    <r>
      <t>ABELIA grandiflora Kaleidoscope</t>
    </r>
    <r>
      <rPr>
        <sz val="12"/>
        <rFont val="Arial"/>
        <family val="2"/>
      </rPr>
      <t xml:space="preserve"> (blanche estivale)</t>
    </r>
  </si>
  <si>
    <r>
      <t xml:space="preserve">ABELIA grandiflora Edouard Goucher </t>
    </r>
    <r>
      <rPr>
        <sz val="12"/>
        <rFont val="Arial"/>
        <family val="2"/>
      </rPr>
      <t>(rose lilas)</t>
    </r>
  </si>
  <si>
    <r>
      <t>BUXUS sempervirens</t>
    </r>
    <r>
      <rPr>
        <b/>
        <sz val="11"/>
        <color indexed="18"/>
        <rFont val="Arial"/>
        <family val="2"/>
      </rPr>
      <t xml:space="preserve"> </t>
    </r>
    <r>
      <rPr>
        <sz val="11"/>
        <color indexed="18"/>
        <rFont val="Arial"/>
        <family val="2"/>
      </rPr>
      <t>- boule diam 20 cm</t>
    </r>
  </si>
  <si>
    <t>C.16XL Tige 30cm</t>
  </si>
  <si>
    <t>ERIOSTEMON Myoporoides</t>
  </si>
  <si>
    <r>
      <t xml:space="preserve">HIBISCUS syriacus Marina </t>
    </r>
    <r>
      <rPr>
        <sz val="12"/>
        <rFont val="Arial"/>
        <family val="2"/>
      </rPr>
      <t>(bleu)</t>
    </r>
  </si>
  <si>
    <r>
      <t>HIBISCUS moscheutos Red wine</t>
    </r>
    <r>
      <rPr>
        <sz val="12"/>
        <rFont val="Arial"/>
        <family val="2"/>
      </rPr>
      <t xml:space="preserve"> (rouge)</t>
    </r>
  </si>
  <si>
    <t>LEPTOSPERMUM lanigerum silver sheen</t>
  </si>
  <si>
    <r>
      <t>NANDINA</t>
    </r>
    <r>
      <rPr>
        <sz val="11"/>
        <rFont val="Arial"/>
        <family val="2"/>
      </rPr>
      <t xml:space="preserve"> domestica 'magical lemon lime' (feuillage rougissant)</t>
    </r>
  </si>
  <si>
    <r>
      <t>PHORMIUM</t>
    </r>
    <r>
      <rPr>
        <sz val="12"/>
        <rFont val="Arial"/>
        <family val="2"/>
      </rPr>
      <t xml:space="preserve"> cookianum Pink stripe</t>
    </r>
  </si>
  <si>
    <t>C.6 RC TIPI</t>
  </si>
  <si>
    <t xml:space="preserve"> C.4 RC TIPI</t>
  </si>
  <si>
    <r>
      <t>LONICERA Nitida red'</t>
    </r>
    <r>
      <rPr>
        <sz val="11"/>
        <rFont val="Arial"/>
        <family val="2"/>
      </rPr>
      <t xml:space="preserve"> </t>
    </r>
  </si>
  <si>
    <t>LONICERA Nitida lemon beauty</t>
  </si>
  <si>
    <r>
      <t>C 10 L :</t>
    </r>
    <r>
      <rPr>
        <sz val="12"/>
        <color rgb="FF0070C0"/>
        <rFont val="Arial"/>
        <family val="2"/>
      </rPr>
      <t xml:space="preserve"> C.10 2 ans</t>
    </r>
  </si>
  <si>
    <t xml:space="preserve"> rose ' Red cascade ' </t>
  </si>
  <si>
    <t>C.3 TIPI</t>
  </si>
  <si>
    <t>rouge 'grand award'</t>
  </si>
  <si>
    <t>C.5 RC TIPI</t>
  </si>
  <si>
    <t>ROSIER fleurs groupées</t>
  </si>
  <si>
    <t>ROSIER ancien (rose) ' Gros provins panache  '</t>
  </si>
  <si>
    <t>Bon de commande de plants 2017</t>
  </si>
  <si>
    <r>
      <rPr>
        <b/>
        <sz val="12"/>
        <color indexed="18"/>
        <rFont val="Arial"/>
        <family val="2"/>
      </rPr>
      <t xml:space="preserve">DIOSMA </t>
    </r>
    <r>
      <rPr>
        <b/>
        <sz val="11"/>
        <color indexed="18"/>
        <rFont val="Arial"/>
        <family val="2"/>
      </rPr>
      <t>hirsuta 'Gold'</t>
    </r>
    <r>
      <rPr>
        <sz val="11"/>
        <rFont val="Arial"/>
        <family val="2"/>
      </rPr>
      <t xml:space="preserve"> (feuillage persistant, flo parfumée printemps) (fleurs blanches)</t>
    </r>
  </si>
  <si>
    <r>
      <t xml:space="preserve">ACTINIDIA arguta Issai </t>
    </r>
    <r>
      <rPr>
        <sz val="12"/>
        <rFont val="Arial"/>
        <family val="2"/>
      </rPr>
      <t>(Kiwi, variété autofertile)</t>
    </r>
  </si>
  <si>
    <r>
      <t xml:space="preserve">FIGUIER </t>
    </r>
    <r>
      <rPr>
        <sz val="12"/>
        <rFont val="Arial"/>
        <family val="2"/>
      </rPr>
      <t xml:space="preserve">FICUS CARICA) Violette normande </t>
    </r>
  </si>
  <si>
    <r>
      <t xml:space="preserve">FIGUIER </t>
    </r>
    <r>
      <rPr>
        <sz val="12"/>
        <rFont val="Arial"/>
        <family val="2"/>
      </rPr>
      <t>FICUS CARICA) Ice crystal</t>
    </r>
  </si>
  <si>
    <r>
      <t>ROSIER paysager 
couvre-sol</t>
    </r>
    <r>
      <rPr>
        <sz val="12"/>
        <color indexed="62"/>
        <rFont val="Arial"/>
        <family val="2"/>
      </rPr>
      <t xml:space="preserve"> (entretien limité) </t>
    </r>
  </si>
  <si>
    <t>jaune' Banksia lutea'</t>
  </si>
  <si>
    <r>
      <t xml:space="preserve">POIRIER : </t>
    </r>
    <r>
      <rPr>
        <sz val="11"/>
        <rFont val="Arial"/>
        <family val="2"/>
      </rPr>
      <t>Williams rouge ; Williams jaune ; Beurré Hardy ; General Leclerc ; Docteur Jules GUYOT ; Précoce de Trévoux ;  Conférence ; Doyenne comice .</t>
    </r>
    <r>
      <rPr>
        <b/>
        <sz val="11"/>
        <rFont val="Arial"/>
        <family val="2"/>
      </rPr>
      <t>Louise bonne avranche *</t>
    </r>
  </si>
  <si>
    <t>* Louise bonne avranche (tarif à part pour cette variété)</t>
  </si>
  <si>
    <r>
      <rPr>
        <b/>
        <sz val="12"/>
        <color rgb="FFFF0000"/>
        <rFont val="Arial"/>
        <family val="2"/>
      </rPr>
      <t xml:space="preserve"> *</t>
    </r>
    <r>
      <rPr>
        <sz val="12"/>
        <color rgb="FFFF0000"/>
        <rFont val="Arial"/>
        <family val="2"/>
      </rPr>
      <t xml:space="preserve"> </t>
    </r>
    <r>
      <rPr>
        <sz val="12"/>
        <rFont val="Arial"/>
        <family val="2"/>
      </rPr>
      <t xml:space="preserve">Poirier Louise bonne avranche </t>
    </r>
  </si>
  <si>
    <r>
      <rPr>
        <sz val="11"/>
        <color indexed="10"/>
        <rFont val="Calibri"/>
        <family val="2"/>
      </rPr>
      <t xml:space="preserve">ROSIER paysager vcg Sea form C.3L HRC </t>
    </r>
    <r>
      <rPr>
        <sz val="11"/>
        <color theme="1"/>
        <rFont val="Calibri"/>
        <family val="2"/>
        <scheme val="minor"/>
      </rPr>
      <t>blanc</t>
    </r>
  </si>
  <si>
    <t>ROSIER paysager vcg Red cascade C.3L HRC</t>
  </si>
  <si>
    <r>
      <t xml:space="preserve">ROSIER paysager vcg Fleurette C.3L HRC </t>
    </r>
    <r>
      <rPr>
        <sz val="11"/>
        <color indexed="10"/>
        <rFont val="Calibri"/>
        <family val="2"/>
      </rPr>
      <t>rose tendre</t>
    </r>
  </si>
  <si>
    <t>ROSIER paysager vcg Chinensis sanguinea (rouge) C.5</t>
  </si>
  <si>
    <t>ROSIER paysager vp Bonica (r) (rose) C.5</t>
  </si>
  <si>
    <r>
      <rPr>
        <sz val="11"/>
        <rFont val="Calibri"/>
        <family val="2"/>
      </rPr>
      <t xml:space="preserve">ROSIER grosses fleurs vcg Dame de coeur C.3L HRC </t>
    </r>
    <r>
      <rPr>
        <sz val="11"/>
        <color indexed="10"/>
        <rFont val="Calibri"/>
        <family val="2"/>
      </rPr>
      <t xml:space="preserve"> rouge</t>
    </r>
  </si>
  <si>
    <t>NEW</t>
  </si>
  <si>
    <r>
      <t>ROSIER grosses fleurs vp Le grand huit® C.3L HRC</t>
    </r>
    <r>
      <rPr>
        <sz val="11"/>
        <color indexed="10"/>
        <rFont val="Calibri"/>
        <family val="2"/>
      </rPr>
      <t xml:space="preserve"> rouge</t>
    </r>
  </si>
  <si>
    <r>
      <t xml:space="preserve">ROSIER grosses fleurs vp Sweet love® C.3L HRC </t>
    </r>
    <r>
      <rPr>
        <sz val="11"/>
        <color indexed="10"/>
        <rFont val="Calibri"/>
        <family val="2"/>
      </rPr>
      <t>blanc nacré aux reflets rosés</t>
    </r>
  </si>
  <si>
    <t>ROSIER grimpant vcg Banksiae lutea C.3L HRC TIPI</t>
  </si>
  <si>
    <r>
      <t xml:space="preserve">ROSIER grimpant vcg Ghislaine de feligonde C.3L HRC TIPI </t>
    </r>
    <r>
      <rPr>
        <sz val="11"/>
        <color indexed="10"/>
        <rFont val="Calibri"/>
        <family val="2"/>
      </rPr>
      <t>jaune abricot puis ivoire</t>
    </r>
  </si>
  <si>
    <r>
      <rPr>
        <sz val="11"/>
        <color indexed="10"/>
        <rFont val="Calibri"/>
        <family val="2"/>
      </rPr>
      <t xml:space="preserve">ROSIER grimpant vcg Veilchamblau C.3L HRC TIPI </t>
    </r>
    <r>
      <rPr>
        <sz val="11"/>
        <color theme="1"/>
        <rFont val="Calibri"/>
        <family val="2"/>
        <scheme val="minor"/>
      </rPr>
      <t>mauve</t>
    </r>
  </si>
  <si>
    <t>ROSIER grimpant vp Grand award® (rouge) C.5L RC TIPI</t>
  </si>
  <si>
    <r>
      <t xml:space="preserve">ROSIER fleurs groupées vcg Sylvie vartan C.3L HRC </t>
    </r>
    <r>
      <rPr>
        <sz val="11"/>
        <color indexed="10"/>
        <rFont val="Calibri"/>
        <family val="2"/>
      </rPr>
      <t>rose soutenu</t>
    </r>
  </si>
  <si>
    <t>ROSIER fleurs groupées vcg Orange sensation C.3L HRC</t>
  </si>
  <si>
    <r>
      <t xml:space="preserve">ROSIER fleurs groupées vcg Iceberg C.5L RC </t>
    </r>
    <r>
      <rPr>
        <sz val="11"/>
        <color indexed="10"/>
        <rFont val="Calibri"/>
        <family val="2"/>
      </rPr>
      <t xml:space="preserve">blanc </t>
    </r>
  </si>
  <si>
    <r>
      <t xml:space="preserve">ROSIER fleurs groupées vcg Lili marlene C.5L RC </t>
    </r>
    <r>
      <rPr>
        <sz val="11"/>
        <color indexed="10"/>
        <rFont val="Calibri"/>
        <family val="2"/>
      </rPr>
      <t>rouge brillant</t>
    </r>
  </si>
  <si>
    <r>
      <t xml:space="preserve">ROSIER ancien Mutabilis C.5L RC </t>
    </r>
    <r>
      <rPr>
        <sz val="11"/>
        <color indexed="10"/>
        <rFont val="Calibri"/>
        <family val="2"/>
      </rPr>
      <t>Floraison panachée jaune, saumon, rose, magenta.</t>
    </r>
  </si>
  <si>
    <t>ROSIER ancien Cornelia (rose) C.5L RC</t>
  </si>
  <si>
    <r>
      <t xml:space="preserve">ROSIER ancien Westerland C.5L RC </t>
    </r>
    <r>
      <rPr>
        <sz val="11"/>
        <color indexed="10"/>
        <rFont val="Calibri"/>
        <family val="2"/>
      </rPr>
      <t>Floraison orange cuivré, abricot, rosé</t>
    </r>
  </si>
  <si>
    <t>blanc ' Sea form '</t>
  </si>
  <si>
    <t>rose tendre ' fleurette '</t>
  </si>
  <si>
    <t>rouge ' le grand huit '</t>
  </si>
  <si>
    <t>blanc nacré aux reflets rosés ' Sweet love '</t>
  </si>
  <si>
    <t>jaune abricot puis ivoire 'Ghislaine de feligonde'</t>
  </si>
  <si>
    <t>mauve ' Veilchamblau '</t>
  </si>
  <si>
    <t>C.3 RC TIPI</t>
  </si>
  <si>
    <t>rose soutenu ' Sylvie Vartan '</t>
  </si>
  <si>
    <t>orange ' sensation '</t>
  </si>
  <si>
    <t>blanc ' iceberg '</t>
  </si>
  <si>
    <t>rouge brillant ' Lili marlène '</t>
  </si>
  <si>
    <t>Floraison panachée jaune, saumon, rose, magenta. 'Mutabilis'</t>
  </si>
  <si>
    <t>rose ' Cornelia '</t>
  </si>
  <si>
    <t>Floraison orange cuivré, abricot, rosé 'westerland'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</si>
</sst>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_-* #,##0.00\ [$€-40C]_-;\-* #,##0.00\ [$€-40C]_-;_-* &quot;-&quot;??\ [$€-40C]_-;_-@_-"/>
    <numFmt numFmtId="166" formatCode="0#&quot; &quot;##&quot; &quot;##&quot; &quot;##&quot; &quot;##"/>
  </numFmts>
  <fonts count="8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sz val="16"/>
      <color indexed="9"/>
      <name val="Wingdings"/>
      <charset val="2"/>
    </font>
    <font>
      <b/>
      <sz val="12"/>
      <color indexed="18"/>
      <name val="Arial"/>
      <family val="2"/>
    </font>
    <font>
      <b/>
      <u/>
      <sz val="12"/>
      <color indexed="18"/>
      <name val="Arial"/>
      <family val="2"/>
    </font>
    <font>
      <b/>
      <u/>
      <sz val="10"/>
      <color indexed="1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8"/>
      <color rgb="FF002060"/>
      <name val="Arial"/>
      <family val="2"/>
    </font>
    <font>
      <sz val="11"/>
      <color rgb="FF002060"/>
      <name val="Arial"/>
      <family val="2"/>
    </font>
    <font>
      <sz val="10"/>
      <color rgb="FF002060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i/>
      <sz val="10"/>
      <name val="Arial"/>
      <family val="2"/>
    </font>
    <font>
      <i/>
      <sz val="12"/>
      <color rgb="FF002060"/>
      <name val="Arial"/>
      <family val="2"/>
    </font>
    <font>
      <b/>
      <sz val="10"/>
      <color theme="0"/>
      <name val="Arial"/>
      <family val="2"/>
    </font>
    <font>
      <i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color rgb="FF00206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u/>
      <sz val="10"/>
      <color indexed="12"/>
      <name val="Arial"/>
      <family val="2"/>
    </font>
    <font>
      <u/>
      <sz val="13"/>
      <name val="Arial"/>
      <family val="2"/>
    </font>
    <font>
      <b/>
      <u/>
      <sz val="15"/>
      <color rgb="FF0070C0"/>
      <name val="Arial"/>
      <family val="2"/>
    </font>
    <font>
      <sz val="15"/>
      <name val="Arial"/>
      <family val="2"/>
    </font>
    <font>
      <sz val="15"/>
      <name val="Wingdings"/>
      <charset val="2"/>
    </font>
    <font>
      <sz val="16"/>
      <name val="Arial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b/>
      <sz val="14"/>
      <color indexed="18"/>
      <name val="Arial"/>
      <family val="2"/>
    </font>
    <font>
      <sz val="12"/>
      <color indexed="18"/>
      <name val="Arial"/>
      <family val="2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b/>
      <sz val="9"/>
      <color indexed="9"/>
      <name val="Arial"/>
      <family val="2"/>
    </font>
    <font>
      <b/>
      <sz val="10"/>
      <color indexed="40"/>
      <name val="Arial"/>
      <family val="2"/>
    </font>
    <font>
      <b/>
      <sz val="8"/>
      <color indexed="62"/>
      <name val="Arial"/>
      <family val="2"/>
    </font>
    <font>
      <b/>
      <sz val="8"/>
      <color indexed="9"/>
      <name val="Helvetica"/>
      <family val="2"/>
    </font>
    <font>
      <sz val="10"/>
      <color indexed="8"/>
      <name val="Arial"/>
      <family val="2"/>
    </font>
    <font>
      <b/>
      <sz val="14"/>
      <color indexed="9"/>
      <name val="Verdana"/>
      <family val="2"/>
    </font>
    <font>
      <b/>
      <sz val="22"/>
      <color indexed="9"/>
      <name val="Arial"/>
      <family val="2"/>
    </font>
    <font>
      <b/>
      <sz val="14"/>
      <color indexed="62"/>
      <name val="Verdana"/>
      <family val="2"/>
    </font>
    <font>
      <i/>
      <sz val="12"/>
      <name val="Arial"/>
      <family val="2"/>
    </font>
    <font>
      <b/>
      <sz val="8"/>
      <color indexed="10"/>
      <name val="Arial"/>
      <family val="2"/>
    </font>
    <font>
      <b/>
      <sz val="12"/>
      <color indexed="9"/>
      <name val="Arial"/>
      <family val="2"/>
    </font>
    <font>
      <b/>
      <sz val="13"/>
      <color indexed="9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i/>
      <sz val="11"/>
      <name val="Arial"/>
      <family val="2"/>
    </font>
    <font>
      <sz val="12"/>
      <color indexed="10"/>
      <name val="Arial"/>
      <family val="2"/>
    </font>
    <font>
      <b/>
      <u/>
      <sz val="12"/>
      <name val="Arial"/>
      <family val="2"/>
    </font>
    <font>
      <b/>
      <sz val="12"/>
      <color indexed="53"/>
      <name val="Wingdings"/>
      <charset val="2"/>
    </font>
    <font>
      <b/>
      <sz val="11"/>
      <color indexed="9"/>
      <name val="Arial"/>
      <family val="2"/>
    </font>
    <font>
      <b/>
      <sz val="30"/>
      <color indexed="40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8"/>
      <color indexed="62"/>
      <name val="Times New Roman"/>
      <family val="1"/>
    </font>
    <font>
      <sz val="12"/>
      <color indexed="8"/>
      <name val="Arial"/>
      <family val="2"/>
    </font>
    <font>
      <b/>
      <sz val="12"/>
      <color indexed="17"/>
      <name val="Arial"/>
      <family val="2"/>
    </font>
    <font>
      <b/>
      <sz val="10"/>
      <color indexed="12"/>
      <name val="Arial"/>
      <family val="2"/>
    </font>
    <font>
      <b/>
      <sz val="12"/>
      <color indexed="53"/>
      <name val="Wingdings 3"/>
      <family val="1"/>
      <charset val="2"/>
    </font>
    <font>
      <sz val="12"/>
      <color indexed="17"/>
      <name val="Arial"/>
      <family val="2"/>
    </font>
    <font>
      <b/>
      <sz val="8"/>
      <color indexed="9"/>
      <name val="Arial"/>
      <family val="2"/>
    </font>
    <font>
      <b/>
      <sz val="14"/>
      <color indexed="62"/>
      <name val="Arial"/>
      <family val="2"/>
    </font>
    <font>
      <sz val="12"/>
      <color indexed="12"/>
      <name val="Arial"/>
      <family val="2"/>
    </font>
    <font>
      <b/>
      <sz val="13"/>
      <color indexed="62"/>
      <name val="Arial"/>
      <family val="2"/>
    </font>
    <font>
      <b/>
      <sz val="28"/>
      <color indexed="62"/>
      <name val="Arial"/>
      <family val="2"/>
    </font>
    <font>
      <b/>
      <sz val="14"/>
      <name val="Arial"/>
      <family val="2"/>
    </font>
    <font>
      <sz val="14"/>
      <color indexed="62"/>
      <name val="Arial"/>
      <family val="2"/>
    </font>
    <font>
      <b/>
      <sz val="35"/>
      <color indexed="9"/>
      <name val="Arial"/>
      <family val="2"/>
    </font>
    <font>
      <b/>
      <sz val="35"/>
      <color indexed="18"/>
      <name val="Arial"/>
      <family val="2"/>
    </font>
    <font>
      <b/>
      <sz val="11"/>
      <color rgb="FF002060"/>
      <name val="Arial"/>
      <family val="2"/>
    </font>
    <font>
      <sz val="12"/>
      <color theme="4" tint="-0.499984740745262"/>
      <name val="Arial"/>
      <family val="2"/>
    </font>
    <font>
      <sz val="12"/>
      <color theme="1"/>
      <name val="Arial"/>
      <family val="2"/>
    </font>
    <font>
      <b/>
      <sz val="12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b/>
      <sz val="14"/>
      <color theme="4" tint="-0.499984740745262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i/>
      <sz val="11"/>
      <color rgb="FFFF0000"/>
      <name val="Arial"/>
      <family val="2"/>
    </font>
    <font>
      <b/>
      <sz val="12"/>
      <color rgb="FFFF0000"/>
      <name val="Arial"/>
      <family val="2"/>
    </font>
    <font>
      <sz val="11"/>
      <color indexed="10"/>
      <name val="Calibri"/>
      <family val="2"/>
    </font>
    <font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 tint="-4.9989318521683403E-2"/>
        <bgColor indexed="64"/>
      </patternFill>
    </fill>
  </fills>
  <borders count="88">
    <border>
      <left/>
      <right/>
      <top/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18"/>
      </top>
      <bottom/>
      <diagonal/>
    </border>
    <border>
      <left style="thin">
        <color indexed="49"/>
      </left>
      <right style="medium">
        <color indexed="18"/>
      </right>
      <top style="thin">
        <color indexed="49"/>
      </top>
      <bottom style="medium">
        <color indexed="62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medium">
        <color indexed="62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/>
      <right style="thin">
        <color indexed="49"/>
      </right>
      <top style="thin">
        <color indexed="49"/>
      </top>
      <bottom style="medium">
        <color indexed="62"/>
      </bottom>
      <diagonal/>
    </border>
    <border>
      <left style="thin">
        <color indexed="49"/>
      </left>
      <right style="medium">
        <color indexed="18"/>
      </right>
      <top style="thin">
        <color indexed="49"/>
      </top>
      <bottom style="thin">
        <color indexed="49"/>
      </bottom>
      <diagonal/>
    </border>
    <border>
      <left/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medium">
        <color indexed="62"/>
      </left>
      <right style="thin">
        <color indexed="49"/>
      </right>
      <top/>
      <bottom style="thin">
        <color indexed="49"/>
      </bottom>
      <diagonal/>
    </border>
    <border>
      <left style="medium">
        <color indexed="62"/>
      </left>
      <right style="thin">
        <color indexed="49"/>
      </right>
      <top/>
      <bottom/>
      <diagonal/>
    </border>
    <border>
      <left style="medium">
        <color indexed="62"/>
      </left>
      <right style="thin">
        <color indexed="49"/>
      </right>
      <top style="thin">
        <color indexed="49"/>
      </top>
      <bottom/>
      <diagonal/>
    </border>
    <border>
      <left style="thin">
        <color indexed="49"/>
      </left>
      <right style="medium">
        <color indexed="62"/>
      </right>
      <top style="thin">
        <color indexed="49"/>
      </top>
      <bottom style="thin">
        <color indexed="49"/>
      </bottom>
      <diagonal/>
    </border>
    <border>
      <left/>
      <right style="thin">
        <color indexed="49"/>
      </right>
      <top style="medium">
        <color indexed="62"/>
      </top>
      <bottom style="thin">
        <color indexed="49"/>
      </bottom>
      <diagonal/>
    </border>
    <border>
      <left style="medium">
        <color indexed="62"/>
      </left>
      <right style="thin">
        <color indexed="49"/>
      </right>
      <top style="medium">
        <color indexed="62"/>
      </top>
      <bottom/>
      <diagonal/>
    </border>
    <border>
      <left style="medium">
        <color indexed="9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9"/>
      </left>
      <right style="medium">
        <color indexed="9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9"/>
      </right>
      <top style="medium">
        <color indexed="18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40"/>
      </left>
      <right style="medium">
        <color indexed="18"/>
      </right>
      <top style="thin">
        <color indexed="40"/>
      </top>
      <bottom style="medium">
        <color indexed="18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medium">
        <color indexed="18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medium">
        <color indexed="18"/>
      </bottom>
      <diagonal/>
    </border>
    <border>
      <left/>
      <right style="thin">
        <color indexed="40"/>
      </right>
      <top style="thin">
        <color indexed="40"/>
      </top>
      <bottom style="medium">
        <color indexed="18"/>
      </bottom>
      <diagonal/>
    </border>
    <border>
      <left style="medium">
        <color indexed="18"/>
      </left>
      <right/>
      <top style="thin">
        <color indexed="40"/>
      </top>
      <bottom style="medium">
        <color indexed="18"/>
      </bottom>
      <diagonal/>
    </border>
    <border>
      <left style="thin">
        <color indexed="40"/>
      </left>
      <right style="medium">
        <color indexed="18"/>
      </right>
      <top style="thin">
        <color indexed="40"/>
      </top>
      <bottom style="thin">
        <color indexed="40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/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medium">
        <color indexed="18"/>
      </left>
      <right/>
      <top style="thin">
        <color indexed="40"/>
      </top>
      <bottom style="thin">
        <color indexed="40"/>
      </bottom>
      <diagonal/>
    </border>
    <border>
      <left style="thin">
        <color indexed="49"/>
      </left>
      <right style="thin">
        <color indexed="49"/>
      </right>
      <top/>
      <bottom style="thin">
        <color indexed="49"/>
      </bottom>
      <diagonal/>
    </border>
    <border>
      <left style="thin">
        <color indexed="40"/>
      </left>
      <right style="medium">
        <color indexed="18"/>
      </right>
      <top style="medium">
        <color indexed="18"/>
      </top>
      <bottom style="thin">
        <color indexed="40"/>
      </bottom>
      <diagonal/>
    </border>
    <border>
      <left style="thin">
        <color indexed="40"/>
      </left>
      <right style="thin">
        <color indexed="40"/>
      </right>
      <top style="medium">
        <color indexed="18"/>
      </top>
      <bottom style="thin">
        <color indexed="40"/>
      </bottom>
      <diagonal/>
    </border>
    <border>
      <left style="thin">
        <color indexed="49"/>
      </left>
      <right style="thin">
        <color indexed="49"/>
      </right>
      <top style="medium">
        <color indexed="18"/>
      </top>
      <bottom style="thin">
        <color indexed="49"/>
      </bottom>
      <diagonal/>
    </border>
    <border>
      <left/>
      <right style="thin">
        <color indexed="40"/>
      </right>
      <top style="medium">
        <color indexed="18"/>
      </top>
      <bottom style="thin">
        <color indexed="40"/>
      </bottom>
      <diagonal/>
    </border>
    <border>
      <left style="medium">
        <color indexed="18"/>
      </left>
      <right/>
      <top style="medium">
        <color indexed="18"/>
      </top>
      <bottom style="thin">
        <color indexed="40"/>
      </bottom>
      <diagonal/>
    </border>
    <border>
      <left style="thin">
        <color indexed="49"/>
      </left>
      <right style="medium">
        <color indexed="18"/>
      </right>
      <top style="thin">
        <color indexed="49"/>
      </top>
      <bottom style="medium">
        <color indexed="18"/>
      </bottom>
      <diagonal/>
    </border>
    <border>
      <left/>
      <right style="thin">
        <color indexed="49"/>
      </right>
      <top style="thin">
        <color indexed="49"/>
      </top>
      <bottom style="medium">
        <color indexed="18"/>
      </bottom>
      <diagonal/>
    </border>
    <border>
      <left style="medium">
        <color indexed="18"/>
      </left>
      <right/>
      <top style="thin">
        <color indexed="49"/>
      </top>
      <bottom style="medium">
        <color indexed="18"/>
      </bottom>
      <diagonal/>
    </border>
    <border>
      <left style="medium">
        <color indexed="18"/>
      </left>
      <right/>
      <top style="thin">
        <color indexed="49"/>
      </top>
      <bottom style="thin">
        <color indexed="49"/>
      </bottom>
      <diagonal/>
    </border>
    <border>
      <left style="thin">
        <color indexed="49"/>
      </left>
      <right style="medium">
        <color indexed="18"/>
      </right>
      <top/>
      <bottom style="thin">
        <color indexed="49"/>
      </bottom>
      <diagonal/>
    </border>
    <border>
      <left style="thin">
        <color indexed="49"/>
      </left>
      <right style="medium">
        <color indexed="18"/>
      </right>
      <top style="medium">
        <color indexed="18"/>
      </top>
      <bottom style="thin">
        <color indexed="49"/>
      </bottom>
      <diagonal/>
    </border>
    <border>
      <left/>
      <right style="thin">
        <color indexed="49"/>
      </right>
      <top style="medium">
        <color indexed="18"/>
      </top>
      <bottom style="thin">
        <color indexed="49"/>
      </bottom>
      <diagonal/>
    </border>
    <border>
      <left style="medium">
        <color indexed="18"/>
      </left>
      <right/>
      <top style="medium">
        <color indexed="18"/>
      </top>
      <bottom style="thin">
        <color indexed="49"/>
      </bottom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49"/>
      </top>
      <bottom style="thin">
        <color indexed="18"/>
      </bottom>
      <diagonal/>
    </border>
    <border>
      <left style="thin">
        <color indexed="49"/>
      </left>
      <right style="medium">
        <color indexed="49"/>
      </right>
      <top style="thin">
        <color indexed="49"/>
      </top>
      <bottom style="thin">
        <color indexed="18"/>
      </bottom>
      <diagonal/>
    </border>
    <border>
      <left style="medium">
        <color indexed="49"/>
      </left>
      <right style="thin">
        <color indexed="49"/>
      </right>
      <top style="thin">
        <color indexed="49"/>
      </top>
      <bottom style="thin">
        <color indexed="18"/>
      </bottom>
      <diagonal/>
    </border>
    <border>
      <left style="thin">
        <color indexed="49"/>
      </left>
      <right/>
      <top style="thin">
        <color indexed="49"/>
      </top>
      <bottom style="thin">
        <color indexed="18"/>
      </bottom>
      <diagonal/>
    </border>
    <border>
      <left/>
      <right style="thin">
        <color indexed="49"/>
      </right>
      <top style="thin">
        <color indexed="49"/>
      </top>
      <bottom style="thin">
        <color indexed="18"/>
      </bottom>
      <diagonal/>
    </border>
    <border>
      <left style="thin">
        <color indexed="18"/>
      </left>
      <right/>
      <top style="thin">
        <color indexed="49"/>
      </top>
      <bottom style="thin">
        <color indexed="18"/>
      </bottom>
      <diagonal/>
    </border>
    <border>
      <left/>
      <right style="thin">
        <color indexed="18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medium">
        <color indexed="49"/>
      </right>
      <top style="thin">
        <color indexed="49"/>
      </top>
      <bottom style="thin">
        <color indexed="49"/>
      </bottom>
      <diagonal/>
    </border>
    <border>
      <left style="medium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/>
      <top style="thin">
        <color indexed="49"/>
      </top>
      <bottom style="thin">
        <color indexed="49"/>
      </bottom>
      <diagonal/>
    </border>
    <border>
      <left style="thin">
        <color indexed="18"/>
      </left>
      <right/>
      <top style="thin">
        <color indexed="49"/>
      </top>
      <bottom style="thin">
        <color indexed="49"/>
      </bottom>
      <diagonal/>
    </border>
    <border>
      <left/>
      <right style="thin">
        <color indexed="18"/>
      </right>
      <top style="thin">
        <color indexed="18"/>
      </top>
      <bottom style="thin">
        <color indexed="49"/>
      </bottom>
      <diagonal/>
    </border>
    <border>
      <left style="thin">
        <color indexed="49"/>
      </left>
      <right style="medium">
        <color indexed="49"/>
      </right>
      <top style="thin">
        <color indexed="18"/>
      </top>
      <bottom style="thin">
        <color indexed="49"/>
      </bottom>
      <diagonal/>
    </border>
    <border>
      <left style="medium">
        <color indexed="49"/>
      </left>
      <right style="thin">
        <color indexed="49"/>
      </right>
      <top style="thin">
        <color indexed="18"/>
      </top>
      <bottom style="thin">
        <color indexed="49"/>
      </bottom>
      <diagonal/>
    </border>
    <border>
      <left style="thin">
        <color indexed="49"/>
      </left>
      <right/>
      <top style="thin">
        <color indexed="18"/>
      </top>
      <bottom style="thin">
        <color indexed="49"/>
      </bottom>
      <diagonal/>
    </border>
    <border>
      <left/>
      <right style="thin">
        <color indexed="49"/>
      </right>
      <top style="thin">
        <color indexed="18"/>
      </top>
      <bottom style="thin">
        <color indexed="49"/>
      </bottom>
      <diagonal/>
    </border>
    <border>
      <left style="thin">
        <color indexed="18"/>
      </left>
      <right/>
      <top style="thin">
        <color indexed="18"/>
      </top>
      <bottom style="thin">
        <color indexed="49"/>
      </bottom>
      <diagonal/>
    </border>
    <border>
      <left/>
      <right style="medium">
        <color indexed="49"/>
      </right>
      <top style="medium">
        <color indexed="18"/>
      </top>
      <bottom style="thin">
        <color indexed="18"/>
      </bottom>
      <diagonal/>
    </border>
    <border>
      <left style="medium">
        <color indexed="49"/>
      </left>
      <right/>
      <top style="medium">
        <color indexed="18"/>
      </top>
      <bottom style="thin">
        <color indexed="18"/>
      </bottom>
      <diagonal/>
    </border>
    <border>
      <left/>
      <right style="medium">
        <color indexed="18"/>
      </right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/>
      <top/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18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/>
      <right style="medium">
        <color indexed="18"/>
      </right>
      <top style="thin">
        <color indexed="49"/>
      </top>
      <bottom style="thin">
        <color indexed="49"/>
      </bottom>
      <diagonal/>
    </border>
    <border>
      <left/>
      <right/>
      <top style="thin">
        <color indexed="49"/>
      </top>
      <bottom style="thin">
        <color indexed="49"/>
      </bottom>
      <diagonal/>
    </border>
    <border>
      <left style="medium">
        <color indexed="18"/>
      </left>
      <right style="thin">
        <color indexed="49"/>
      </right>
      <top style="medium">
        <color indexed="18"/>
      </top>
      <bottom style="thin">
        <color indexed="4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thin">
        <color indexed="49"/>
      </left>
      <right style="thin">
        <color indexed="49"/>
      </right>
      <top style="thin">
        <color indexed="49"/>
      </top>
      <bottom/>
      <diagonal/>
    </border>
    <border>
      <left style="thin">
        <color indexed="49"/>
      </left>
      <right style="thin">
        <color indexed="49"/>
      </right>
      <top/>
      <bottom/>
      <diagonal/>
    </border>
    <border>
      <left/>
      <right style="medium">
        <color indexed="18"/>
      </right>
      <top style="medium">
        <color indexed="18"/>
      </top>
      <bottom style="thin">
        <color indexed="49"/>
      </bottom>
      <diagonal/>
    </border>
    <border>
      <left/>
      <right/>
      <top style="medium">
        <color indexed="18"/>
      </top>
      <bottom style="thin">
        <color indexed="49"/>
      </bottom>
      <diagonal/>
    </border>
    <border>
      <left/>
      <right/>
      <top/>
      <bottom style="thin">
        <color indexed="48"/>
      </bottom>
      <diagonal/>
    </border>
    <border>
      <left/>
      <right style="thin">
        <color indexed="49"/>
      </right>
      <top/>
      <bottom style="thin">
        <color indexed="49"/>
      </bottom>
      <diagonal/>
    </border>
    <border>
      <left style="medium">
        <color indexed="62"/>
      </left>
      <right style="thin">
        <color indexed="49"/>
      </right>
      <top/>
      <bottom style="medium">
        <color indexed="62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279">
    <xf numFmtId="0" fontId="0" fillId="0" borderId="0" xfId="0"/>
    <xf numFmtId="0" fontId="1" fillId="0" borderId="0" xfId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Fill="1" applyAlignment="1">
      <alignment vertical="center"/>
    </xf>
    <xf numFmtId="0" fontId="6" fillId="0" borderId="0" xfId="1" applyFont="1" applyFill="1" applyBorder="1" applyAlignment="1">
      <alignment vertical="center" wrapText="1"/>
    </xf>
    <xf numFmtId="0" fontId="1" fillId="3" borderId="0" xfId="1" applyFill="1" applyAlignment="1">
      <alignment vertical="center"/>
    </xf>
    <xf numFmtId="0" fontId="7" fillId="3" borderId="0" xfId="1" applyFont="1" applyFill="1" applyBorder="1" applyAlignment="1">
      <alignment horizontal="left" vertical="center" wrapText="1"/>
    </xf>
    <xf numFmtId="0" fontId="2" fillId="3" borderId="0" xfId="1" applyFont="1" applyFill="1" applyAlignment="1">
      <alignment horizontal="left" vertical="center"/>
    </xf>
    <xf numFmtId="0" fontId="8" fillId="0" borderId="0" xfId="1" applyFont="1" applyFill="1" applyBorder="1" applyAlignment="1">
      <alignment horizontal="left" vertical="center" wrapText="1"/>
    </xf>
    <xf numFmtId="0" fontId="8" fillId="3" borderId="0" xfId="1" applyFont="1" applyFill="1" applyBorder="1" applyAlignment="1">
      <alignment horizontal="left" vertical="center" wrapText="1"/>
    </xf>
    <xf numFmtId="0" fontId="9" fillId="3" borderId="0" xfId="1" applyFont="1" applyFill="1" applyAlignment="1">
      <alignment horizontal="left" vertical="center"/>
    </xf>
    <xf numFmtId="0" fontId="1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3" borderId="0" xfId="1" applyFont="1" applyFill="1" applyBorder="1" applyAlignment="1">
      <alignment vertical="center" wrapText="1"/>
    </xf>
    <xf numFmtId="0" fontId="11" fillId="3" borderId="0" xfId="1" applyFont="1" applyFill="1" applyAlignment="1">
      <alignment vertical="top" wrapText="1"/>
    </xf>
    <xf numFmtId="2" fontId="12" fillId="0" borderId="0" xfId="1" applyNumberFormat="1" applyFont="1" applyBorder="1" applyAlignment="1">
      <alignment vertical="center"/>
    </xf>
    <xf numFmtId="0" fontId="14" fillId="3" borderId="0" xfId="1" applyFont="1" applyFill="1" applyAlignment="1">
      <alignment vertical="center" wrapText="1"/>
    </xf>
    <xf numFmtId="0" fontId="11" fillId="3" borderId="0" xfId="1" applyFont="1" applyFill="1" applyBorder="1" applyAlignment="1">
      <alignment vertical="top" wrapText="1"/>
    </xf>
    <xf numFmtId="0" fontId="2" fillId="0" borderId="0" xfId="1" applyFont="1" applyBorder="1" applyAlignment="1">
      <alignment vertical="center"/>
    </xf>
    <xf numFmtId="0" fontId="11" fillId="3" borderId="1" xfId="1" applyFont="1" applyFill="1" applyBorder="1" applyAlignment="1">
      <alignment vertical="top" wrapText="1"/>
    </xf>
    <xf numFmtId="0" fontId="2" fillId="0" borderId="1" xfId="1" applyFont="1" applyBorder="1" applyAlignment="1">
      <alignment vertical="center"/>
    </xf>
    <xf numFmtId="0" fontId="16" fillId="4" borderId="2" xfId="1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vertical="center" wrapText="1"/>
    </xf>
    <xf numFmtId="0" fontId="17" fillId="0" borderId="0" xfId="1" applyFont="1" applyAlignment="1">
      <alignment vertical="center"/>
    </xf>
    <xf numFmtId="0" fontId="18" fillId="5" borderId="2" xfId="1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vertical="center" wrapText="1"/>
    </xf>
    <xf numFmtId="0" fontId="18" fillId="5" borderId="2" xfId="1" applyFont="1" applyFill="1" applyBorder="1" applyAlignment="1">
      <alignment vertical="center" wrapText="1"/>
    </xf>
    <xf numFmtId="0" fontId="19" fillId="2" borderId="2" xfId="1" applyFont="1" applyFill="1" applyBorder="1" applyAlignment="1">
      <alignment horizontal="center" vertical="center" wrapText="1"/>
    </xf>
    <xf numFmtId="2" fontId="23" fillId="0" borderId="0" xfId="1" applyNumberFormat="1" applyFont="1" applyBorder="1" applyAlignment="1">
      <alignment horizontal="right" vertical="center"/>
    </xf>
    <xf numFmtId="0" fontId="25" fillId="0" borderId="0" xfId="1" applyFont="1" applyAlignment="1">
      <alignment vertical="center"/>
    </xf>
    <xf numFmtId="0" fontId="27" fillId="3" borderId="0" xfId="2" applyFont="1" applyFill="1" applyAlignment="1" applyProtection="1">
      <alignment vertical="center" wrapText="1"/>
    </xf>
    <xf numFmtId="2" fontId="13" fillId="0" borderId="0" xfId="1" applyNumberFormat="1" applyFont="1" applyBorder="1" applyAlignment="1">
      <alignment horizontal="right" vertical="center"/>
    </xf>
    <xf numFmtId="0" fontId="1" fillId="0" borderId="0" xfId="1" applyFont="1" applyBorder="1" applyAlignment="1">
      <alignment horizontal="right" vertical="center"/>
    </xf>
    <xf numFmtId="0" fontId="32" fillId="0" borderId="0" xfId="1" applyFont="1" applyFill="1" applyBorder="1" applyAlignment="1">
      <alignment horizontal="center" vertical="center"/>
    </xf>
    <xf numFmtId="0" fontId="34" fillId="4" borderId="7" xfId="1" applyFont="1" applyFill="1" applyBorder="1" applyAlignment="1" applyProtection="1">
      <alignment horizontal="center" vertical="center" wrapText="1"/>
      <protection locked="0"/>
    </xf>
    <xf numFmtId="2" fontId="35" fillId="0" borderId="8" xfId="1" applyNumberFormat="1" applyFont="1" applyBorder="1" applyAlignment="1">
      <alignment horizontal="center" vertical="center"/>
    </xf>
    <xf numFmtId="2" fontId="35" fillId="0" borderId="7" xfId="1" applyNumberFormat="1" applyFont="1" applyBorder="1" applyAlignment="1">
      <alignment horizontal="center" vertical="center"/>
    </xf>
    <xf numFmtId="0" fontId="35" fillId="0" borderId="7" xfId="1" applyFont="1" applyBorder="1" applyAlignment="1">
      <alignment horizontal="center" vertical="center"/>
    </xf>
    <xf numFmtId="0" fontId="35" fillId="0" borderId="7" xfId="1" applyFont="1" applyFill="1" applyBorder="1" applyAlignment="1">
      <alignment horizontal="center" vertical="center" wrapText="1"/>
    </xf>
    <xf numFmtId="0" fontId="34" fillId="4" borderId="8" xfId="1" applyFont="1" applyFill="1" applyBorder="1" applyAlignment="1" applyProtection="1">
      <alignment horizontal="center" vertical="center" wrapText="1"/>
      <protection locked="0"/>
    </xf>
    <xf numFmtId="0" fontId="35" fillId="0" borderId="8" xfId="1" applyFont="1" applyBorder="1" applyAlignment="1">
      <alignment horizontal="center" vertical="center"/>
    </xf>
    <xf numFmtId="0" fontId="35" fillId="0" borderId="8" xfId="1" applyFont="1" applyFill="1" applyBorder="1" applyAlignment="1">
      <alignment horizontal="center" vertical="center" wrapText="1"/>
    </xf>
    <xf numFmtId="0" fontId="32" fillId="0" borderId="0" xfId="1" applyFont="1" applyFill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37" fillId="0" borderId="11" xfId="1" applyFont="1" applyFill="1" applyBorder="1" applyAlignment="1">
      <alignment horizontal="left" vertical="center" wrapText="1"/>
    </xf>
    <xf numFmtId="0" fontId="32" fillId="3" borderId="0" xfId="1" applyFont="1" applyFill="1" applyAlignment="1">
      <alignment horizontal="center" vertical="center"/>
    </xf>
    <xf numFmtId="0" fontId="37" fillId="0" borderId="16" xfId="1" applyFont="1" applyFill="1" applyBorder="1" applyAlignment="1">
      <alignment horizontal="left" vertical="center" wrapText="1"/>
    </xf>
    <xf numFmtId="0" fontId="38" fillId="7" borderId="18" xfId="1" applyFont="1" applyFill="1" applyBorder="1" applyAlignment="1">
      <alignment horizontal="center" vertical="center" wrapText="1"/>
    </xf>
    <xf numFmtId="0" fontId="38" fillId="7" borderId="19" xfId="1" applyFont="1" applyFill="1" applyBorder="1" applyAlignment="1">
      <alignment horizontal="center" vertical="center" wrapText="1"/>
    </xf>
    <xf numFmtId="0" fontId="32" fillId="7" borderId="20" xfId="1" applyFont="1" applyFill="1" applyBorder="1" applyAlignment="1">
      <alignment horizontal="center" vertical="center" wrapText="1"/>
    </xf>
    <xf numFmtId="0" fontId="39" fillId="0" borderId="21" xfId="1" applyFont="1" applyFill="1" applyBorder="1" applyAlignment="1">
      <alignment horizontal="left" vertical="center" wrapText="1"/>
    </xf>
    <xf numFmtId="0" fontId="40" fillId="0" borderId="0" xfId="1" applyFont="1" applyFill="1" applyAlignment="1">
      <alignment horizontal="left" vertical="center"/>
    </xf>
    <xf numFmtId="0" fontId="41" fillId="8" borderId="0" xfId="1" applyFont="1" applyFill="1" applyBorder="1" applyAlignment="1">
      <alignment horizontal="center" vertical="center"/>
    </xf>
    <xf numFmtId="0" fontId="42" fillId="0" borderId="0" xfId="1" applyFont="1" applyFill="1" applyBorder="1" applyAlignment="1">
      <alignment horizontal="left" vertical="center" wrapText="1"/>
    </xf>
    <xf numFmtId="0" fontId="43" fillId="0" borderId="0" xfId="1" applyFont="1" applyFill="1" applyBorder="1" applyAlignment="1">
      <alignment vertical="center" wrapText="1"/>
    </xf>
    <xf numFmtId="164" fontId="6" fillId="0" borderId="0" xfId="1" applyNumberFormat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34" fillId="4" borderId="23" xfId="1" applyFont="1" applyFill="1" applyBorder="1" applyAlignment="1" applyProtection="1">
      <alignment horizontal="center" vertical="center" wrapText="1"/>
      <protection locked="0"/>
    </xf>
    <xf numFmtId="2" fontId="35" fillId="0" borderId="24" xfId="1" applyNumberFormat="1" applyFont="1" applyBorder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35" fillId="0" borderId="23" xfId="1" applyFont="1" applyFill="1" applyBorder="1" applyAlignment="1">
      <alignment horizontal="center" vertical="center" wrapText="1"/>
    </xf>
    <xf numFmtId="0" fontId="34" fillId="4" borderId="28" xfId="1" applyFont="1" applyFill="1" applyBorder="1" applyAlignment="1" applyProtection="1">
      <alignment horizontal="center" vertical="center" wrapText="1"/>
      <protection locked="0"/>
    </xf>
    <xf numFmtId="0" fontId="35" fillId="0" borderId="28" xfId="1" applyFont="1" applyFill="1" applyBorder="1" applyAlignment="1">
      <alignment horizontal="center" vertical="center" wrapText="1"/>
    </xf>
    <xf numFmtId="0" fontId="35" fillId="0" borderId="31" xfId="1" applyFont="1" applyBorder="1" applyAlignment="1">
      <alignment horizontal="center" vertical="center"/>
    </xf>
    <xf numFmtId="0" fontId="34" fillId="4" borderId="33" xfId="1" applyFont="1" applyFill="1" applyBorder="1" applyAlignment="1" applyProtection="1">
      <alignment horizontal="center" vertical="center" wrapText="1"/>
      <protection locked="0"/>
    </xf>
    <xf numFmtId="0" fontId="35" fillId="0" borderId="34" xfId="1" applyFont="1" applyBorder="1" applyAlignment="1">
      <alignment horizontal="center" vertical="center"/>
    </xf>
    <xf numFmtId="0" fontId="35" fillId="0" borderId="33" xfId="1" applyFont="1" applyFill="1" applyBorder="1" applyAlignment="1">
      <alignment horizontal="center" vertical="center" wrapText="1"/>
    </xf>
    <xf numFmtId="0" fontId="45" fillId="0" borderId="0" xfId="1" applyFont="1" applyFill="1" applyBorder="1" applyAlignment="1">
      <alignment vertical="center" wrapText="1"/>
    </xf>
    <xf numFmtId="0" fontId="34" fillId="4" borderId="24" xfId="1" applyFont="1" applyFill="1" applyBorder="1" applyAlignment="1" applyProtection="1">
      <alignment horizontal="center" vertical="center" wrapText="1"/>
      <protection locked="0"/>
    </xf>
    <xf numFmtId="0" fontId="35" fillId="8" borderId="24" xfId="1" applyFont="1" applyFill="1" applyBorder="1" applyAlignment="1">
      <alignment horizontal="center" vertical="center" wrapText="1"/>
    </xf>
    <xf numFmtId="0" fontId="35" fillId="8" borderId="8" xfId="1" applyFont="1" applyFill="1" applyBorder="1" applyAlignment="1">
      <alignment horizontal="center" vertical="center" wrapText="1"/>
    </xf>
    <xf numFmtId="0" fontId="34" fillId="4" borderId="31" xfId="1" applyFont="1" applyFill="1" applyBorder="1" applyAlignment="1" applyProtection="1">
      <alignment horizontal="center" vertical="center" wrapText="1"/>
      <protection locked="0"/>
    </xf>
    <xf numFmtId="0" fontId="35" fillId="8" borderId="31" xfId="1" applyFont="1" applyFill="1" applyBorder="1" applyAlignment="1">
      <alignment horizontal="center" vertical="center" wrapText="1"/>
    </xf>
    <xf numFmtId="0" fontId="34" fillId="4" borderId="34" xfId="1" applyFont="1" applyFill="1" applyBorder="1" applyAlignment="1" applyProtection="1">
      <alignment horizontal="center" vertical="center" wrapText="1"/>
      <protection locked="0"/>
    </xf>
    <xf numFmtId="0" fontId="35" fillId="8" borderId="34" xfId="1" applyFont="1" applyFill="1" applyBorder="1" applyAlignment="1">
      <alignment horizontal="center" vertical="center" wrapText="1"/>
    </xf>
    <xf numFmtId="2" fontId="6" fillId="0" borderId="0" xfId="1" applyNumberFormat="1" applyFont="1" applyFill="1" applyBorder="1" applyAlignment="1">
      <alignment vertical="center" wrapText="1"/>
    </xf>
    <xf numFmtId="0" fontId="34" fillId="0" borderId="0" xfId="1" applyFont="1" applyFill="1" applyBorder="1" applyAlignment="1" applyProtection="1">
      <alignment horizontal="center" vertical="center" wrapText="1"/>
      <protection locked="0"/>
    </xf>
    <xf numFmtId="2" fontId="35" fillId="0" borderId="0" xfId="1" applyNumberFormat="1" applyFont="1" applyFill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34" fillId="4" borderId="47" xfId="1" applyFont="1" applyFill="1" applyBorder="1" applyAlignment="1" applyProtection="1">
      <alignment horizontal="center" vertical="center" wrapText="1"/>
      <protection locked="0"/>
    </xf>
    <xf numFmtId="165" fontId="35" fillId="0" borderId="48" xfId="1" applyNumberFormat="1" applyFont="1" applyBorder="1" applyAlignment="1">
      <alignment horizontal="center" vertical="center"/>
    </xf>
    <xf numFmtId="0" fontId="35" fillId="8" borderId="49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0" fontId="34" fillId="4" borderId="53" xfId="1" applyFont="1" applyFill="1" applyBorder="1" applyAlignment="1" applyProtection="1">
      <alignment horizontal="center" vertical="center" wrapText="1"/>
      <protection locked="0"/>
    </xf>
    <xf numFmtId="165" fontId="35" fillId="0" borderId="54" xfId="1" applyNumberFormat="1" applyFont="1" applyBorder="1" applyAlignment="1">
      <alignment horizontal="center" vertical="center"/>
    </xf>
    <xf numFmtId="0" fontId="35" fillId="8" borderId="55" xfId="1" applyFont="1" applyFill="1" applyBorder="1" applyAlignment="1">
      <alignment horizontal="center" vertical="center" wrapText="1"/>
    </xf>
    <xf numFmtId="2" fontId="6" fillId="10" borderId="57" xfId="1" applyNumberFormat="1" applyFont="1" applyFill="1" applyBorder="1" applyAlignment="1">
      <alignment vertical="center" wrapText="1"/>
    </xf>
    <xf numFmtId="165" fontId="35" fillId="10" borderId="59" xfId="1" applyNumberFormat="1" applyFont="1" applyFill="1" applyBorder="1" applyAlignment="1">
      <alignment horizontal="center" vertical="center"/>
    </xf>
    <xf numFmtId="0" fontId="35" fillId="10" borderId="60" xfId="1" applyFont="1" applyFill="1" applyBorder="1" applyAlignment="1">
      <alignment horizontal="center" vertical="center" wrapText="1"/>
    </xf>
    <xf numFmtId="0" fontId="47" fillId="0" borderId="0" xfId="1" applyFont="1" applyFill="1" applyBorder="1" applyAlignment="1">
      <alignment horizontal="center" vertical="center"/>
    </xf>
    <xf numFmtId="0" fontId="47" fillId="0" borderId="0" xfId="1" applyFont="1" applyBorder="1" applyAlignment="1">
      <alignment horizontal="center" vertical="center"/>
    </xf>
    <xf numFmtId="0" fontId="6" fillId="8" borderId="0" xfId="1" applyFont="1" applyFill="1" applyBorder="1" applyAlignment="1">
      <alignment horizontal="left" vertical="center" wrapText="1"/>
    </xf>
    <xf numFmtId="0" fontId="9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2" fontId="6" fillId="0" borderId="72" xfId="1" applyNumberFormat="1" applyFont="1" applyBorder="1" applyAlignment="1">
      <alignment vertical="center" wrapText="1"/>
    </xf>
    <xf numFmtId="0" fontId="34" fillId="0" borderId="5" xfId="1" applyFont="1" applyFill="1" applyBorder="1" applyAlignment="1" applyProtection="1">
      <alignment horizontal="center" vertical="center" wrapText="1"/>
      <protection locked="0"/>
    </xf>
    <xf numFmtId="2" fontId="35" fillId="0" borderId="5" xfId="1" applyNumberFormat="1" applyFont="1" applyBorder="1" applyAlignment="1">
      <alignment horizontal="center" vertical="center"/>
    </xf>
    <xf numFmtId="0" fontId="35" fillId="0" borderId="5" xfId="1" applyFont="1" applyBorder="1" applyAlignment="1">
      <alignment horizontal="center" vertical="center"/>
    </xf>
    <xf numFmtId="0" fontId="35" fillId="8" borderId="5" xfId="1" applyFont="1" applyFill="1" applyBorder="1" applyAlignment="1">
      <alignment horizontal="center" vertical="center" wrapText="1"/>
    </xf>
    <xf numFmtId="0" fontId="6" fillId="8" borderId="5" xfId="1" applyFont="1" applyFill="1" applyBorder="1" applyAlignment="1">
      <alignment vertical="center" wrapText="1"/>
    </xf>
    <xf numFmtId="0" fontId="6" fillId="8" borderId="73" xfId="1" applyFont="1" applyFill="1" applyBorder="1" applyAlignment="1">
      <alignment vertical="center" wrapText="1"/>
    </xf>
    <xf numFmtId="0" fontId="32" fillId="0" borderId="0" xfId="1" applyFont="1" applyFill="1" applyBorder="1" applyAlignment="1">
      <alignment horizontal="center" vertical="center" wrapText="1"/>
    </xf>
    <xf numFmtId="0" fontId="32" fillId="0" borderId="74" xfId="1" applyFont="1" applyFill="1" applyBorder="1" applyAlignment="1">
      <alignment horizontal="center" vertical="center" wrapText="1"/>
    </xf>
    <xf numFmtId="0" fontId="33" fillId="0" borderId="0" xfId="1" applyFont="1" applyAlignment="1">
      <alignment vertical="center"/>
    </xf>
    <xf numFmtId="0" fontId="33" fillId="0" borderId="0" xfId="1" applyFont="1" applyFill="1" applyAlignment="1">
      <alignment horizontal="left" vertical="center" wrapText="1"/>
    </xf>
    <xf numFmtId="0" fontId="53" fillId="0" borderId="0" xfId="1" applyFont="1" applyFill="1" applyAlignment="1">
      <alignment vertical="center"/>
    </xf>
    <xf numFmtId="0" fontId="54" fillId="0" borderId="0" xfId="1" applyFont="1" applyAlignment="1">
      <alignment vertical="center"/>
    </xf>
    <xf numFmtId="0" fontId="35" fillId="0" borderId="24" xfId="1" applyFont="1" applyFill="1" applyBorder="1" applyAlignment="1">
      <alignment horizontal="center" vertical="center" wrapText="1"/>
    </xf>
    <xf numFmtId="0" fontId="55" fillId="0" borderId="0" xfId="1" applyFont="1" applyFill="1" applyAlignment="1">
      <alignment horizontal="center" vertical="center"/>
    </xf>
    <xf numFmtId="0" fontId="35" fillId="0" borderId="34" xfId="1" applyFont="1" applyFill="1" applyBorder="1" applyAlignment="1">
      <alignment horizontal="center" vertical="center" wrapText="1"/>
    </xf>
    <xf numFmtId="0" fontId="57" fillId="0" borderId="0" xfId="1" applyFont="1" applyFill="1" applyAlignment="1">
      <alignment vertical="center" wrapText="1"/>
    </xf>
    <xf numFmtId="0" fontId="9" fillId="3" borderId="0" xfId="1" applyFont="1" applyFill="1" applyAlignment="1">
      <alignment vertical="center"/>
    </xf>
    <xf numFmtId="0" fontId="60" fillId="0" borderId="0" xfId="1" applyFont="1" applyAlignment="1">
      <alignment horizontal="center" vertical="center"/>
    </xf>
    <xf numFmtId="0" fontId="23" fillId="0" borderId="0" xfId="1" applyFont="1" applyAlignment="1">
      <alignment vertical="center"/>
    </xf>
    <xf numFmtId="0" fontId="59" fillId="0" borderId="0" xfId="1" applyFont="1" applyFill="1" applyBorder="1" applyAlignment="1">
      <alignment horizontal="center" vertical="center" wrapText="1"/>
    </xf>
    <xf numFmtId="0" fontId="37" fillId="0" borderId="24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41" fillId="0" borderId="0" xfId="1" applyFont="1" applyFill="1" applyBorder="1" applyAlignment="1">
      <alignment horizontal="center" vertical="center"/>
    </xf>
    <xf numFmtId="0" fontId="37" fillId="0" borderId="8" xfId="1" applyFont="1" applyFill="1" applyBorder="1" applyAlignment="1">
      <alignment horizontal="center" vertical="center" wrapText="1"/>
    </xf>
    <xf numFmtId="0" fontId="40" fillId="3" borderId="0" xfId="1" applyFont="1" applyFill="1" applyAlignment="1">
      <alignment horizontal="left" vertical="center"/>
    </xf>
    <xf numFmtId="0" fontId="6" fillId="8" borderId="77" xfId="1" applyFont="1" applyFill="1" applyBorder="1" applyAlignment="1">
      <alignment vertical="center" wrapText="1"/>
    </xf>
    <xf numFmtId="2" fontId="6" fillId="0" borderId="77" xfId="1" applyNumberFormat="1" applyFont="1" applyBorder="1" applyAlignment="1">
      <alignment vertical="center" wrapText="1"/>
    </xf>
    <xf numFmtId="0" fontId="6" fillId="0" borderId="77" xfId="1" applyFont="1" applyBorder="1" applyAlignment="1">
      <alignment horizontal="center" vertical="center" wrapText="1"/>
    </xf>
    <xf numFmtId="0" fontId="37" fillId="8" borderId="77" xfId="1" applyFont="1" applyFill="1" applyBorder="1" applyAlignment="1">
      <alignment vertical="center" wrapText="1"/>
    </xf>
    <xf numFmtId="0" fontId="37" fillId="0" borderId="34" xfId="1" applyFont="1" applyFill="1" applyBorder="1" applyAlignment="1">
      <alignment horizontal="center" vertical="center" wrapText="1"/>
    </xf>
    <xf numFmtId="0" fontId="63" fillId="0" borderId="0" xfId="1" applyFont="1" applyFill="1" applyAlignment="1">
      <alignment horizontal="center" vertical="center"/>
    </xf>
    <xf numFmtId="0" fontId="64" fillId="0" borderId="0" xfId="1" applyFont="1" applyFill="1" applyAlignment="1">
      <alignment horizontal="left" vertical="center"/>
    </xf>
    <xf numFmtId="0" fontId="35" fillId="3" borderId="24" xfId="1" applyFont="1" applyFill="1" applyBorder="1" applyAlignment="1">
      <alignment horizontal="center" vertical="center"/>
    </xf>
    <xf numFmtId="0" fontId="35" fillId="3" borderId="8" xfId="1" applyFont="1" applyFill="1" applyBorder="1" applyAlignment="1">
      <alignment horizontal="center" vertical="center"/>
    </xf>
    <xf numFmtId="0" fontId="35" fillId="3" borderId="34" xfId="1" applyFont="1" applyFill="1" applyBorder="1" applyAlignment="1">
      <alignment horizontal="center" vertical="center"/>
    </xf>
    <xf numFmtId="0" fontId="32" fillId="0" borderId="79" xfId="1" applyFont="1" applyFill="1" applyBorder="1" applyAlignment="1">
      <alignment horizontal="center" vertical="center" wrapText="1"/>
    </xf>
    <xf numFmtId="4" fontId="35" fillId="0" borderId="8" xfId="1" applyNumberFormat="1" applyFont="1" applyBorder="1" applyAlignment="1">
      <alignment horizontal="center" vertical="center"/>
    </xf>
    <xf numFmtId="0" fontId="37" fillId="8" borderId="8" xfId="1" applyFont="1" applyFill="1" applyBorder="1" applyAlignment="1">
      <alignment horizontal="center" vertical="center" wrapText="1"/>
    </xf>
    <xf numFmtId="4" fontId="6" fillId="0" borderId="77" xfId="1" applyNumberFormat="1" applyFont="1" applyBorder="1" applyAlignment="1">
      <alignment vertical="center" wrapText="1"/>
    </xf>
    <xf numFmtId="0" fontId="36" fillId="8" borderId="77" xfId="1" applyFont="1" applyFill="1" applyBorder="1" applyAlignment="1">
      <alignment vertical="center" wrapText="1"/>
    </xf>
    <xf numFmtId="0" fontId="66" fillId="0" borderId="0" xfId="1" applyFont="1" applyFill="1" applyAlignment="1">
      <alignment horizontal="center" vertical="center"/>
    </xf>
    <xf numFmtId="0" fontId="6" fillId="8" borderId="77" xfId="1" applyFont="1" applyFill="1" applyBorder="1" applyAlignment="1">
      <alignment horizontal="left" vertical="center" wrapText="1"/>
    </xf>
    <xf numFmtId="0" fontId="6" fillId="8" borderId="40" xfId="1" applyFont="1" applyFill="1" applyBorder="1" applyAlignment="1">
      <alignment horizontal="left" vertical="center" wrapText="1"/>
    </xf>
    <xf numFmtId="0" fontId="35" fillId="0" borderId="8" xfId="1" applyFont="1" applyBorder="1" applyAlignment="1">
      <alignment horizontal="center" vertical="center" wrapText="1"/>
    </xf>
    <xf numFmtId="0" fontId="1" fillId="0" borderId="82" xfId="1" applyBorder="1" applyAlignment="1"/>
    <xf numFmtId="0" fontId="1" fillId="0" borderId="83" xfId="1" applyBorder="1" applyAlignment="1"/>
    <xf numFmtId="0" fontId="6" fillId="8" borderId="44" xfId="1" applyFont="1" applyFill="1" applyBorder="1" applyAlignment="1">
      <alignment vertical="center" wrapText="1"/>
    </xf>
    <xf numFmtId="0" fontId="67" fillId="0" borderId="0" xfId="1" applyFont="1" applyFill="1" applyAlignment="1">
      <alignment horizontal="left" vertical="center"/>
    </xf>
    <xf numFmtId="0" fontId="68" fillId="0" borderId="0" xfId="2" applyFont="1" applyFill="1" applyAlignment="1" applyProtection="1">
      <alignment vertical="center"/>
    </xf>
    <xf numFmtId="0" fontId="69" fillId="0" borderId="0" xfId="1" applyFont="1" applyFill="1" applyAlignment="1">
      <alignment horizontal="left" vertical="center" indent="2"/>
    </xf>
    <xf numFmtId="166" fontId="24" fillId="4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70" fillId="0" borderId="0" xfId="1" applyFont="1" applyFill="1" applyAlignment="1">
      <alignment horizontal="left" vertical="center"/>
    </xf>
    <xf numFmtId="0" fontId="24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horizontal="left" vertical="center" indent="4"/>
    </xf>
    <xf numFmtId="0" fontId="36" fillId="0" borderId="0" xfId="1" applyFont="1" applyFill="1" applyAlignment="1">
      <alignment horizontal="left" vertical="center" indent="1"/>
    </xf>
    <xf numFmtId="0" fontId="67" fillId="0" borderId="0" xfId="1" applyFont="1" applyFill="1" applyAlignment="1">
      <alignment horizontal="left" vertical="center" indent="5"/>
    </xf>
    <xf numFmtId="0" fontId="40" fillId="0" borderId="0" xfId="1" applyFont="1" applyFill="1" applyAlignment="1">
      <alignment horizontal="left" vertical="center" indent="1"/>
    </xf>
    <xf numFmtId="0" fontId="71" fillId="0" borderId="0" xfId="1" applyFont="1" applyFill="1" applyAlignment="1">
      <alignment vertical="center" wrapText="1"/>
    </xf>
    <xf numFmtId="0" fontId="67" fillId="0" borderId="0" xfId="1" applyFont="1" applyFill="1" applyAlignment="1">
      <alignment vertical="center"/>
    </xf>
    <xf numFmtId="0" fontId="36" fillId="0" borderId="0" xfId="1" applyFont="1" applyFill="1" applyAlignment="1">
      <alignment vertical="center"/>
    </xf>
    <xf numFmtId="0" fontId="36" fillId="0" borderId="0" xfId="1" applyFont="1" applyFill="1" applyAlignment="1">
      <alignment horizontal="left" vertical="center" indent="4"/>
    </xf>
    <xf numFmtId="0" fontId="72" fillId="0" borderId="0" xfId="1" applyFont="1" applyFill="1" applyAlignment="1">
      <alignment horizontal="left" vertical="center" indent="2"/>
    </xf>
    <xf numFmtId="0" fontId="71" fillId="4" borderId="0" xfId="1" applyFont="1" applyFill="1" applyAlignment="1">
      <alignment vertical="center"/>
    </xf>
    <xf numFmtId="0" fontId="73" fillId="0" borderId="0" xfId="1" applyFont="1" applyFill="1" applyAlignment="1">
      <alignment vertical="center" wrapText="1"/>
    </xf>
    <xf numFmtId="0" fontId="73" fillId="0" borderId="0" xfId="1" applyFont="1" applyFill="1" applyBorder="1" applyAlignment="1">
      <alignment vertical="center" wrapText="1"/>
    </xf>
    <xf numFmtId="0" fontId="73" fillId="0" borderId="84" xfId="1" applyFont="1" applyFill="1" applyBorder="1" applyAlignment="1">
      <alignment vertical="center" wrapText="1"/>
    </xf>
    <xf numFmtId="0" fontId="6" fillId="10" borderId="58" xfId="1" applyFont="1" applyFill="1" applyBorder="1" applyAlignment="1" applyProtection="1">
      <alignment horizontal="center" vertical="center" wrapText="1"/>
      <protection locked="0"/>
    </xf>
    <xf numFmtId="0" fontId="15" fillId="6" borderId="0" xfId="1" applyFont="1" applyFill="1" applyAlignment="1">
      <alignment horizontal="center" vertical="center"/>
    </xf>
    <xf numFmtId="0" fontId="75" fillId="3" borderId="0" xfId="1" applyFont="1" applyFill="1" applyAlignment="1">
      <alignment horizontal="left" vertical="center"/>
    </xf>
    <xf numFmtId="0" fontId="69" fillId="0" borderId="0" xfId="1" applyFont="1" applyFill="1" applyAlignment="1">
      <alignment vertical="center"/>
    </xf>
    <xf numFmtId="0" fontId="1" fillId="0" borderId="0" xfId="1" applyFont="1" applyAlignment="1">
      <alignment vertical="top"/>
    </xf>
    <xf numFmtId="2" fontId="78" fillId="0" borderId="42" xfId="1" applyNumberFormat="1" applyFont="1" applyBorder="1" applyAlignment="1">
      <alignment vertical="center" wrapText="1"/>
    </xf>
    <xf numFmtId="2" fontId="78" fillId="0" borderId="10" xfId="1" applyNumberFormat="1" applyFont="1" applyBorder="1" applyAlignment="1">
      <alignment vertical="center" wrapText="1"/>
    </xf>
    <xf numFmtId="0" fontId="78" fillId="8" borderId="76" xfId="1" applyFont="1" applyFill="1" applyBorder="1" applyAlignment="1">
      <alignment vertical="center" wrapText="1"/>
    </xf>
    <xf numFmtId="2" fontId="78" fillId="0" borderId="37" xfId="1" applyNumberFormat="1" applyFont="1" applyBorder="1" applyAlignment="1">
      <alignment vertical="center" wrapText="1"/>
    </xf>
    <xf numFmtId="164" fontId="76" fillId="0" borderId="0" xfId="1" applyNumberFormat="1" applyFont="1" applyAlignment="1">
      <alignment horizontal="right" vertical="center"/>
    </xf>
    <xf numFmtId="0" fontId="76" fillId="0" borderId="0" xfId="1" applyFont="1" applyAlignment="1">
      <alignment vertical="center"/>
    </xf>
    <xf numFmtId="2" fontId="78" fillId="0" borderId="52" xfId="1" applyNumberFormat="1" applyFont="1" applyBorder="1" applyAlignment="1">
      <alignment vertical="center" wrapText="1"/>
    </xf>
    <xf numFmtId="2" fontId="78" fillId="0" borderId="46" xfId="1" applyNumberFormat="1" applyFont="1" applyBorder="1" applyAlignment="1">
      <alignment vertical="center" wrapText="1"/>
    </xf>
    <xf numFmtId="2" fontId="78" fillId="0" borderId="41" xfId="1" applyNumberFormat="1" applyFont="1" applyBorder="1" applyAlignment="1">
      <alignment vertical="center" wrapText="1"/>
    </xf>
    <xf numFmtId="2" fontId="78" fillId="0" borderId="32" xfId="1" applyNumberFormat="1" applyFont="1" applyBorder="1" applyAlignment="1">
      <alignment vertical="center" wrapText="1"/>
    </xf>
    <xf numFmtId="2" fontId="78" fillId="0" borderId="27" xfId="1" applyNumberFormat="1" applyFont="1" applyBorder="1" applyAlignment="1">
      <alignment vertical="center" wrapText="1"/>
    </xf>
    <xf numFmtId="2" fontId="78" fillId="0" borderId="22" xfId="1" applyNumberFormat="1" applyFont="1" applyBorder="1" applyAlignment="1">
      <alignment vertical="center" wrapText="1"/>
    </xf>
    <xf numFmtId="2" fontId="78" fillId="0" borderId="15" xfId="1" applyNumberFormat="1" applyFont="1" applyBorder="1" applyAlignment="1">
      <alignment vertical="center" wrapText="1"/>
    </xf>
    <xf numFmtId="2" fontId="78" fillId="0" borderId="6" xfId="1" applyNumberFormat="1" applyFont="1" applyBorder="1" applyAlignment="1">
      <alignment vertical="center" wrapText="1"/>
    </xf>
    <xf numFmtId="164" fontId="76" fillId="0" borderId="0" xfId="1" applyNumberFormat="1" applyFont="1" applyBorder="1" applyAlignment="1">
      <alignment vertical="center"/>
    </xf>
    <xf numFmtId="0" fontId="79" fillId="0" borderId="0" xfId="1" applyFont="1" applyAlignment="1">
      <alignment vertical="center"/>
    </xf>
    <xf numFmtId="164" fontId="76" fillId="0" borderId="0" xfId="1" applyNumberFormat="1" applyFont="1" applyAlignment="1">
      <alignment horizontal="right" vertical="top"/>
    </xf>
    <xf numFmtId="0" fontId="37" fillId="0" borderId="85" xfId="1" applyFont="1" applyFill="1" applyBorder="1" applyAlignment="1">
      <alignment horizontal="left" vertical="center" wrapText="1"/>
    </xf>
    <xf numFmtId="0" fontId="37" fillId="0" borderId="9" xfId="1" applyFont="1" applyFill="1" applyBorder="1" applyAlignment="1">
      <alignment horizontal="left" vertical="center" wrapText="1"/>
    </xf>
    <xf numFmtId="0" fontId="6" fillId="8" borderId="40" xfId="1" applyFont="1" applyFill="1" applyBorder="1" applyAlignment="1">
      <alignment horizontal="left" vertical="center" wrapText="1"/>
    </xf>
    <xf numFmtId="0" fontId="58" fillId="8" borderId="11" xfId="1" applyFont="1" applyFill="1" applyBorder="1" applyAlignment="1">
      <alignment horizontal="left" vertical="center" wrapText="1"/>
    </xf>
    <xf numFmtId="2" fontId="35" fillId="0" borderId="34" xfId="1" applyNumberFormat="1" applyFont="1" applyBorder="1" applyAlignment="1">
      <alignment horizontal="center" vertical="center"/>
    </xf>
    <xf numFmtId="165" fontId="35" fillId="10" borderId="59" xfId="1" applyNumberFormat="1" applyFont="1" applyFill="1" applyBorder="1" applyAlignment="1">
      <alignment horizontal="center"/>
    </xf>
    <xf numFmtId="0" fontId="50" fillId="8" borderId="5" xfId="1" applyFont="1" applyFill="1" applyBorder="1" applyAlignment="1">
      <alignment vertical="center" wrapText="1"/>
    </xf>
    <xf numFmtId="0" fontId="6" fillId="8" borderId="40" xfId="1" applyFont="1" applyFill="1" applyBorder="1" applyAlignment="1">
      <alignment horizontal="left" vertical="center" wrapText="1"/>
    </xf>
    <xf numFmtId="0" fontId="6" fillId="8" borderId="11" xfId="1" applyFont="1" applyFill="1" applyBorder="1" applyAlignment="1">
      <alignment horizontal="left" vertical="center" wrapText="1"/>
    </xf>
    <xf numFmtId="0" fontId="36" fillId="0" borderId="14" xfId="1" applyFont="1" applyFill="1" applyBorder="1" applyAlignment="1">
      <alignment horizontal="left" vertical="center" wrapText="1"/>
    </xf>
    <xf numFmtId="0" fontId="36" fillId="0" borderId="13" xfId="1" applyFont="1" applyFill="1" applyBorder="1" applyAlignment="1">
      <alignment horizontal="left" vertical="center" wrapText="1"/>
    </xf>
    <xf numFmtId="0" fontId="36" fillId="0" borderId="12" xfId="1" applyFont="1" applyFill="1" applyBorder="1" applyAlignment="1">
      <alignment horizontal="left" vertical="center" wrapText="1"/>
    </xf>
    <xf numFmtId="0" fontId="36" fillId="0" borderId="86" xfId="1" applyFont="1" applyFill="1" applyBorder="1" applyAlignment="1">
      <alignment horizontal="left" vertical="center" wrapText="1"/>
    </xf>
    <xf numFmtId="0" fontId="11" fillId="8" borderId="40" xfId="1" applyFont="1" applyFill="1" applyBorder="1" applyAlignment="1">
      <alignment horizontal="left" vertical="center" wrapText="1" indent="2"/>
    </xf>
    <xf numFmtId="0" fontId="11" fillId="8" borderId="11" xfId="1" applyFont="1" applyFill="1" applyBorder="1" applyAlignment="1">
      <alignment horizontal="left" vertical="center" wrapText="1" indent="2"/>
    </xf>
    <xf numFmtId="0" fontId="71" fillId="4" borderId="0" xfId="1" applyFont="1" applyFill="1" applyAlignment="1">
      <alignment horizontal="left" vertical="center" wrapText="1"/>
    </xf>
    <xf numFmtId="0" fontId="44" fillId="9" borderId="0" xfId="1" applyFont="1" applyFill="1" applyAlignment="1">
      <alignment horizontal="center" vertical="center"/>
    </xf>
    <xf numFmtId="0" fontId="6" fillId="8" borderId="77" xfId="1" applyFont="1" applyFill="1" applyBorder="1" applyAlignment="1">
      <alignment horizontal="left" vertical="center" wrapText="1"/>
    </xf>
    <xf numFmtId="0" fontId="6" fillId="8" borderId="39" xfId="1" applyFont="1" applyFill="1" applyBorder="1" applyAlignment="1">
      <alignment horizontal="left" vertical="center" wrapText="1"/>
    </xf>
    <xf numFmtId="0" fontId="6" fillId="8" borderId="38" xfId="1" applyFont="1" applyFill="1" applyBorder="1" applyAlignment="1">
      <alignment horizontal="left" vertical="center" wrapText="1"/>
    </xf>
    <xf numFmtId="0" fontId="1" fillId="0" borderId="5" xfId="1" applyFont="1" applyBorder="1" applyAlignment="1">
      <alignment horizontal="right" vertical="center"/>
    </xf>
    <xf numFmtId="0" fontId="35" fillId="0" borderId="80" xfId="1" applyFont="1" applyBorder="1" applyAlignment="1">
      <alignment horizontal="center" vertical="center" wrapText="1"/>
    </xf>
    <xf numFmtId="0" fontId="35" fillId="0" borderId="81" xfId="1" applyFont="1" applyBorder="1" applyAlignment="1">
      <alignment horizontal="center" vertical="center" wrapText="1"/>
    </xf>
    <xf numFmtId="0" fontId="35" fillId="0" borderId="31" xfId="1" applyFont="1" applyBorder="1" applyAlignment="1">
      <alignment horizontal="center" vertical="center" wrapText="1"/>
    </xf>
    <xf numFmtId="0" fontId="6" fillId="8" borderId="44" xfId="1" applyFont="1" applyFill="1" applyBorder="1" applyAlignment="1">
      <alignment horizontal="left" vertical="center" wrapText="1"/>
    </xf>
    <xf numFmtId="0" fontId="6" fillId="8" borderId="43" xfId="1" applyFont="1" applyFill="1" applyBorder="1" applyAlignment="1">
      <alignment horizontal="left" vertical="center" wrapText="1"/>
    </xf>
    <xf numFmtId="0" fontId="74" fillId="0" borderId="0" xfId="1" applyFont="1" applyFill="1" applyBorder="1" applyAlignment="1">
      <alignment horizontal="left" vertical="center" wrapText="1"/>
    </xf>
    <xf numFmtId="0" fontId="74" fillId="0" borderId="84" xfId="1" applyFont="1" applyFill="1" applyBorder="1" applyAlignment="1">
      <alignment horizontal="left" vertical="center" wrapText="1"/>
    </xf>
    <xf numFmtId="0" fontId="71" fillId="4" borderId="0" xfId="1" applyFont="1" applyFill="1" applyAlignment="1">
      <alignment horizontal="left" vertical="center"/>
    </xf>
    <xf numFmtId="0" fontId="68" fillId="4" borderId="0" xfId="2" applyFont="1" applyFill="1" applyAlignment="1" applyProtection="1">
      <alignment horizontal="center" vertical="center"/>
    </xf>
    <xf numFmtId="0" fontId="1" fillId="0" borderId="74" xfId="1" applyFont="1" applyFill="1" applyBorder="1" applyAlignment="1">
      <alignment horizontal="left" vertical="center" wrapText="1"/>
    </xf>
    <xf numFmtId="0" fontId="1" fillId="0" borderId="79" xfId="1" applyFont="1" applyFill="1" applyBorder="1" applyAlignment="1">
      <alignment horizontal="left" vertical="center" wrapText="1"/>
    </xf>
    <xf numFmtId="0" fontId="35" fillId="3" borderId="80" xfId="1" applyFont="1" applyFill="1" applyBorder="1" applyAlignment="1">
      <alignment horizontal="center" vertical="center" wrapText="1"/>
    </xf>
    <xf numFmtId="0" fontId="35" fillId="3" borderId="31" xfId="1" applyFont="1" applyFill="1" applyBorder="1" applyAlignment="1">
      <alignment horizontal="center" vertical="center" wrapText="1"/>
    </xf>
    <xf numFmtId="0" fontId="6" fillId="8" borderId="78" xfId="1" applyFont="1" applyFill="1" applyBorder="1" applyAlignment="1">
      <alignment horizontal="left" vertical="center" wrapText="1"/>
    </xf>
    <xf numFmtId="0" fontId="11" fillId="8" borderId="34" xfId="1" applyFont="1" applyFill="1" applyBorder="1" applyAlignment="1">
      <alignment horizontal="left" vertical="center" wrapText="1"/>
    </xf>
    <xf numFmtId="0" fontId="6" fillId="8" borderId="75" xfId="1" applyFont="1" applyFill="1" applyBorder="1" applyAlignment="1">
      <alignment horizontal="left" vertical="center" wrapText="1"/>
    </xf>
    <xf numFmtId="0" fontId="11" fillId="8" borderId="8" xfId="1" applyFont="1" applyFill="1" applyBorder="1" applyAlignment="1">
      <alignment horizontal="left" vertical="center" wrapText="1"/>
    </xf>
    <xf numFmtId="0" fontId="6" fillId="8" borderId="75" xfId="1" applyFont="1" applyFill="1" applyBorder="1" applyAlignment="1">
      <alignment vertical="center" wrapText="1"/>
    </xf>
    <xf numFmtId="0" fontId="11" fillId="8" borderId="8" xfId="1" applyFont="1" applyFill="1" applyBorder="1" applyAlignment="1">
      <alignment vertical="center" wrapText="1"/>
    </xf>
    <xf numFmtId="0" fontId="6" fillId="8" borderId="40" xfId="1" applyFont="1" applyFill="1" applyBorder="1" applyAlignment="1">
      <alignment vertical="center" wrapText="1"/>
    </xf>
    <xf numFmtId="0" fontId="6" fillId="8" borderId="11" xfId="1" applyFont="1" applyFill="1" applyBorder="1" applyAlignment="1">
      <alignment vertical="center" wrapText="1"/>
    </xf>
    <xf numFmtId="0" fontId="58" fillId="8" borderId="40" xfId="1" applyFont="1" applyFill="1" applyBorder="1" applyAlignment="1">
      <alignment horizontal="left" vertical="center" wrapText="1"/>
    </xf>
    <xf numFmtId="0" fontId="58" fillId="8" borderId="11" xfId="1" applyFont="1" applyFill="1" applyBorder="1" applyAlignment="1">
      <alignment horizontal="left" vertical="center" wrapText="1"/>
    </xf>
    <xf numFmtId="0" fontId="1" fillId="0" borderId="0" xfId="1" applyFont="1" applyBorder="1" applyAlignment="1">
      <alignment horizontal="right" vertical="center"/>
    </xf>
    <xf numFmtId="0" fontId="46" fillId="8" borderId="66" xfId="1" applyFont="1" applyFill="1" applyBorder="1" applyAlignment="1">
      <alignment horizontal="left" vertical="center" wrapText="1"/>
    </xf>
    <xf numFmtId="0" fontId="46" fillId="8" borderId="65" xfId="1" applyFont="1" applyFill="1" applyBorder="1" applyAlignment="1">
      <alignment horizontal="left" vertical="center" wrapText="1"/>
    </xf>
    <xf numFmtId="0" fontId="49" fillId="11" borderId="64" xfId="1" applyFont="1" applyFill="1" applyBorder="1" applyAlignment="1">
      <alignment horizontal="center" vertical="center" wrapText="1"/>
    </xf>
    <xf numFmtId="0" fontId="49" fillId="11" borderId="63" xfId="1" applyFont="1" applyFill="1" applyBorder="1" applyAlignment="1">
      <alignment horizontal="center" vertical="center" wrapText="1"/>
    </xf>
    <xf numFmtId="0" fontId="48" fillId="11" borderId="64" xfId="1" applyFont="1" applyFill="1" applyBorder="1" applyAlignment="1">
      <alignment horizontal="center" vertical="center" wrapText="1"/>
    </xf>
    <xf numFmtId="0" fontId="48" fillId="11" borderId="63" xfId="1" applyFont="1" applyFill="1" applyBorder="1" applyAlignment="1">
      <alignment horizontal="center" vertical="center" wrapText="1"/>
    </xf>
    <xf numFmtId="0" fontId="11" fillId="10" borderId="62" xfId="1" applyFont="1" applyFill="1" applyBorder="1" applyAlignment="1">
      <alignment horizontal="left" vertical="center" wrapText="1"/>
    </xf>
    <xf numFmtId="0" fontId="11" fillId="10" borderId="61" xfId="1" applyFont="1" applyFill="1" applyBorder="1" applyAlignment="1">
      <alignment horizontal="left" vertical="center" wrapText="1"/>
    </xf>
    <xf numFmtId="0" fontId="11" fillId="4" borderId="56" xfId="1" applyFont="1" applyFill="1" applyBorder="1" applyAlignment="1">
      <alignment horizontal="left" vertical="center" wrapText="1"/>
    </xf>
    <xf numFmtId="0" fontId="11" fillId="4" borderId="11" xfId="1" applyFont="1" applyFill="1" applyBorder="1" applyAlignment="1">
      <alignment horizontal="left" vertical="center" wrapText="1"/>
    </xf>
    <xf numFmtId="0" fontId="6" fillId="8" borderId="71" xfId="1" applyFont="1" applyFill="1" applyBorder="1" applyAlignment="1">
      <alignment horizontal="left" vertical="center" wrapText="1"/>
    </xf>
    <xf numFmtId="0" fontId="6" fillId="8" borderId="0" xfId="1" applyFont="1" applyFill="1" applyBorder="1" applyAlignment="1">
      <alignment horizontal="left" vertical="center" wrapText="1"/>
    </xf>
    <xf numFmtId="0" fontId="6" fillId="8" borderId="70" xfId="1" applyFont="1" applyFill="1" applyBorder="1" applyAlignment="1">
      <alignment horizontal="left" vertical="center" wrapText="1"/>
    </xf>
    <xf numFmtId="0" fontId="6" fillId="8" borderId="69" xfId="1" applyFont="1" applyFill="1" applyBorder="1" applyAlignment="1">
      <alignment horizontal="left" vertical="center" wrapText="1"/>
    </xf>
    <xf numFmtId="0" fontId="6" fillId="8" borderId="68" xfId="1" applyFont="1" applyFill="1" applyBorder="1" applyAlignment="1">
      <alignment horizontal="left" vertical="center" wrapText="1"/>
    </xf>
    <xf numFmtId="0" fontId="6" fillId="8" borderId="67" xfId="1" applyFont="1" applyFill="1" applyBorder="1" applyAlignment="1">
      <alignment horizontal="left" vertical="center" wrapText="1"/>
    </xf>
    <xf numFmtId="0" fontId="50" fillId="8" borderId="0" xfId="1" applyFont="1" applyFill="1" applyBorder="1" applyAlignment="1">
      <alignment horizontal="left" vertical="center" wrapText="1"/>
    </xf>
    <xf numFmtId="0" fontId="83" fillId="8" borderId="5" xfId="1" applyFont="1" applyFill="1" applyBorder="1" applyAlignment="1">
      <alignment horizontal="left" vertical="center" wrapText="1"/>
    </xf>
    <xf numFmtId="0" fontId="11" fillId="12" borderId="51" xfId="1" applyFont="1" applyFill="1" applyBorder="1" applyAlignment="1">
      <alignment horizontal="left" vertical="center" wrapText="1"/>
    </xf>
    <xf numFmtId="0" fontId="11" fillId="12" borderId="50" xfId="1" applyFont="1" applyFill="1" applyBorder="1" applyAlignment="1">
      <alignment horizontal="left" vertical="center" wrapText="1"/>
    </xf>
    <xf numFmtId="0" fontId="1" fillId="0" borderId="45" xfId="1" applyBorder="1" applyAlignment="1">
      <alignment horizontal="right" vertical="center"/>
    </xf>
    <xf numFmtId="0" fontId="3" fillId="2" borderId="0" xfId="1" applyFont="1" applyFill="1" applyBorder="1" applyAlignment="1">
      <alignment horizontal="center" vertical="center" wrapText="1"/>
    </xf>
    <xf numFmtId="164" fontId="80" fillId="0" borderId="3" xfId="1" applyNumberFormat="1" applyFont="1" applyFill="1" applyBorder="1" applyAlignment="1">
      <alignment horizontal="right" vertical="center"/>
    </xf>
    <xf numFmtId="0" fontId="21" fillId="2" borderId="2" xfId="1" applyFont="1" applyFill="1" applyBorder="1" applyAlignment="1">
      <alignment horizontal="center" vertical="center" wrapText="1"/>
    </xf>
    <xf numFmtId="0" fontId="18" fillId="5" borderId="2" xfId="1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center" vertical="center" wrapText="1"/>
    </xf>
    <xf numFmtId="0" fontId="24" fillId="0" borderId="0" xfId="1" applyFont="1" applyAlignment="1">
      <alignment horizontal="left" vertical="center" wrapText="1" indent="2"/>
    </xf>
    <xf numFmtId="0" fontId="31" fillId="0" borderId="0" xfId="1" applyFont="1" applyAlignment="1">
      <alignment horizontal="left" vertical="center" wrapText="1"/>
    </xf>
    <xf numFmtId="2" fontId="22" fillId="0" borderId="4" xfId="1" applyNumberFormat="1" applyFont="1" applyBorder="1" applyAlignment="1">
      <alignment horizontal="right" vertical="center"/>
    </xf>
    <xf numFmtId="0" fontId="15" fillId="3" borderId="0" xfId="1" applyFont="1" applyFill="1" applyBorder="1" applyAlignment="1">
      <alignment horizontal="left" vertical="center" wrapText="1"/>
    </xf>
    <xf numFmtId="0" fontId="13" fillId="4" borderId="0" xfId="1" applyFont="1" applyFill="1" applyAlignment="1">
      <alignment horizontal="left" vertical="top" wrapText="1"/>
    </xf>
    <xf numFmtId="0" fontId="29" fillId="0" borderId="0" xfId="1" applyFont="1" applyAlignment="1">
      <alignment horizontal="left" vertical="center" wrapText="1"/>
    </xf>
    <xf numFmtId="0" fontId="33" fillId="0" borderId="0" xfId="1" applyFont="1" applyFill="1" applyAlignment="1">
      <alignment horizontal="left" vertical="center" wrapText="1"/>
    </xf>
    <xf numFmtId="0" fontId="28" fillId="3" borderId="0" xfId="2" applyFont="1" applyFill="1" applyAlignment="1" applyProtection="1">
      <alignment horizontal="left" vertical="center" wrapText="1"/>
    </xf>
    <xf numFmtId="0" fontId="6" fillId="8" borderId="36" xfId="1" applyFont="1" applyFill="1" applyBorder="1" applyAlignment="1">
      <alignment horizontal="left" vertical="center" wrapText="1"/>
    </xf>
    <xf numFmtId="0" fontId="6" fillId="8" borderId="35" xfId="1" applyFont="1" applyFill="1" applyBorder="1" applyAlignment="1">
      <alignment horizontal="left" vertical="center" wrapText="1"/>
    </xf>
    <xf numFmtId="0" fontId="6" fillId="8" borderId="30" xfId="1" applyFont="1" applyFill="1" applyBorder="1" applyAlignment="1">
      <alignment horizontal="left" vertical="center" wrapText="1"/>
    </xf>
    <xf numFmtId="0" fontId="6" fillId="8" borderId="29" xfId="1" applyFont="1" applyFill="1" applyBorder="1" applyAlignment="1">
      <alignment horizontal="left" vertical="center" wrapText="1"/>
    </xf>
    <xf numFmtId="0" fontId="6" fillId="8" borderId="26" xfId="1" applyFont="1" applyFill="1" applyBorder="1" applyAlignment="1">
      <alignment horizontal="left" vertical="center" wrapText="1"/>
    </xf>
    <xf numFmtId="0" fontId="6" fillId="8" borderId="25" xfId="1" applyFont="1" applyFill="1" applyBorder="1" applyAlignment="1">
      <alignment horizontal="left" vertical="center" wrapText="1"/>
    </xf>
    <xf numFmtId="0" fontId="36" fillId="0" borderId="17" xfId="1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87" xfId="0" applyBorder="1"/>
  </cellXfs>
  <cellStyles count="3">
    <cellStyle name="Lien hypertexte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68035</xdr:colOff>
      <xdr:row>0</xdr:row>
      <xdr:rowOff>0</xdr:rowOff>
    </xdr:from>
    <xdr:ext cx="2024990" cy="2043545"/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45" r="16124"/>
        <a:stretch/>
      </xdr:blipFill>
      <xdr:spPr>
        <a:xfrm>
          <a:off x="6164035" y="0"/>
          <a:ext cx="2024990" cy="20435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321</xdr:row>
      <xdr:rowOff>40823</xdr:rowOff>
    </xdr:from>
    <xdr:to>
      <xdr:col>5</xdr:col>
      <xdr:colOff>462643</xdr:colOff>
      <xdr:row>334</xdr:row>
      <xdr:rowOff>136072</xdr:rowOff>
    </xdr:to>
    <xdr:sp macro="" textlink="">
      <xdr:nvSpPr>
        <xdr:cNvPr id="3" name="Rectangle à coins arrondis 2"/>
        <xdr:cNvSpPr/>
      </xdr:nvSpPr>
      <xdr:spPr>
        <a:xfrm>
          <a:off x="0" y="60238823"/>
          <a:ext cx="4272643" cy="2571749"/>
        </a:xfrm>
        <a:prstGeom prst="roundRect">
          <a:avLst>
            <a:gd name="adj" fmla="val 22487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fr-FR" sz="1200" b="1" u="sng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CONDITION DE VENTE</a:t>
          </a: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* Montant minimum de la commande = 20 € HT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* Date de livraison groupée : </a:t>
          </a:r>
          <a:r>
            <a:rPr lang="fr-FR" sz="12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Livraison prévue semaine 48 </a:t>
          </a:r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- Le lieu reste à définir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* Sous réserve de disponibilité lors de la préparation de la commande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* Conditions de règlement : 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   - Toutes réclamations doivent être faites 24 heures après la réception de la marchandise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   - La facturation individuelle sera faite par Nov'Agri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   - Règlement à 10 jours sans escompte de la date de facturation. 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* Passé un délai de 30 jours, les règlements non effectués seront majorés de 1,5 % par mois, pour frais de retard.</a:t>
          </a:r>
          <a:endParaRPr lang="fr-FR" sz="1200">
            <a:solidFill>
              <a:srgbClr val="002060"/>
            </a:solidFill>
            <a:effectLst/>
          </a:endParaRPr>
        </a:p>
        <a:p>
          <a:pPr algn="l"/>
          <a:endParaRPr lang="fr-FR" sz="1200">
            <a:solidFill>
              <a:srgbClr val="002060"/>
            </a:solidFill>
          </a:endParaRPr>
        </a:p>
      </xdr:txBody>
    </xdr:sp>
    <xdr:clientData/>
  </xdr:twoCellAnchor>
  <xdr:twoCellAnchor>
    <xdr:from>
      <xdr:col>4</xdr:col>
      <xdr:colOff>1251858</xdr:colOff>
      <xdr:row>326</xdr:row>
      <xdr:rowOff>27215</xdr:rowOff>
    </xdr:from>
    <xdr:to>
      <xdr:col>5</xdr:col>
      <xdr:colOff>653143</xdr:colOff>
      <xdr:row>330</xdr:row>
      <xdr:rowOff>136071</xdr:rowOff>
    </xdr:to>
    <xdr:sp macro="" textlink="">
      <xdr:nvSpPr>
        <xdr:cNvPr id="4" name="Organigramme : Données stockées 3"/>
        <xdr:cNvSpPr/>
      </xdr:nvSpPr>
      <xdr:spPr>
        <a:xfrm>
          <a:off x="3814083" y="61177715"/>
          <a:ext cx="649060" cy="870856"/>
        </a:xfrm>
        <a:prstGeom prst="flowChartOnlineStorage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6</xdr:col>
      <xdr:colOff>476249</xdr:colOff>
      <xdr:row>306</xdr:row>
      <xdr:rowOff>229573</xdr:rowOff>
    </xdr:from>
    <xdr:ext cx="2040791" cy="2938416"/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205724">
          <a:off x="5048249" y="57531973"/>
          <a:ext cx="2040791" cy="2938416"/>
        </a:xfrm>
        <a:prstGeom prst="rect">
          <a:avLst/>
        </a:prstGeom>
      </xdr:spPr>
    </xdr:pic>
    <xdr:clientData/>
  </xdr:oneCellAnchor>
  <xdr:oneCellAnchor>
    <xdr:from>
      <xdr:col>7</xdr:col>
      <xdr:colOff>245559</xdr:colOff>
      <xdr:row>318</xdr:row>
      <xdr:rowOff>710775</xdr:rowOff>
    </xdr:from>
    <xdr:ext cx="2568714" cy="995337"/>
    <xdr:sp macro="" textlink="">
      <xdr:nvSpPr>
        <xdr:cNvPr id="6" name="Rectangle 5"/>
        <xdr:cNvSpPr/>
      </xdr:nvSpPr>
      <xdr:spPr>
        <a:xfrm rot="21292033">
          <a:off x="10173971" y="86525422"/>
          <a:ext cx="2568714" cy="995337"/>
        </a:xfrm>
        <a:prstGeom prst="rect">
          <a:avLst/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fr-FR" sz="2000" b="0" i="0" u="none" strike="noStrike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ntique Olive"/>
            </a:rPr>
            <a:t>Bon de commande           à retourner pour le            16 octobre 2017</a:t>
          </a:r>
          <a:endParaRPr lang="fr-FR" sz="2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ssuu.com/expression-bretagne/docs/botanique-kerisnel-pepinieres?e=0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GP337"/>
  <sheetViews>
    <sheetView showGridLines="0" tabSelected="1" view="pageBreakPreview" zoomScale="85" zoomScaleNormal="85" zoomScaleSheetLayoutView="85" workbookViewId="0">
      <selection sqref="A1:F2"/>
    </sheetView>
  </sheetViews>
  <sheetFormatPr baseColWidth="10" defaultRowHeight="12.75" x14ac:dyDescent="0.25"/>
  <cols>
    <col min="1" max="1" width="3.140625" style="3" customWidth="1"/>
    <col min="2" max="2" width="5" style="2" customWidth="1"/>
    <col min="3" max="3" width="34.140625" style="1" customWidth="1"/>
    <col min="4" max="4" width="48.7109375" style="1" customWidth="1"/>
    <col min="5" max="5" width="19.85546875" style="1" customWidth="1"/>
    <col min="6" max="6" width="21.7109375" style="1" customWidth="1"/>
    <col min="7" max="8" width="16.28515625" style="1" customWidth="1"/>
    <col min="9" max="9" width="15" style="1" customWidth="1"/>
    <col min="10" max="10" width="16.7109375" style="1" customWidth="1"/>
    <col min="11" max="16384" width="11.42578125" style="1"/>
  </cols>
  <sheetData>
    <row r="1" spans="1:198" ht="27" customHeight="1" x14ac:dyDescent="0.25">
      <c r="A1" s="217" t="s">
        <v>344</v>
      </c>
      <c r="B1" s="217"/>
      <c r="C1" s="217"/>
      <c r="D1" s="217"/>
      <c r="E1" s="217"/>
      <c r="F1" s="217"/>
      <c r="G1" s="167"/>
      <c r="H1" s="167"/>
      <c r="I1" s="166"/>
      <c r="J1" s="166"/>
    </row>
    <row r="2" spans="1:198" ht="18" customHeight="1" x14ac:dyDescent="0.25">
      <c r="A2" s="218"/>
      <c r="B2" s="218"/>
      <c r="C2" s="218"/>
      <c r="D2" s="218"/>
      <c r="E2" s="218"/>
      <c r="F2" s="218"/>
      <c r="G2" s="168"/>
      <c r="H2" s="167"/>
      <c r="I2" s="166"/>
      <c r="J2" s="166"/>
    </row>
    <row r="3" spans="1:198" ht="24" customHeight="1" x14ac:dyDescent="0.25">
      <c r="A3" s="55"/>
      <c r="B3" s="55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149"/>
      <c r="CM3" s="149"/>
      <c r="CN3" s="149"/>
      <c r="CO3" s="149"/>
      <c r="CP3" s="149"/>
      <c r="CQ3" s="149"/>
      <c r="CR3" s="149"/>
      <c r="CS3" s="149"/>
      <c r="CT3" s="149"/>
      <c r="CU3" s="149"/>
      <c r="CV3" s="149"/>
      <c r="CW3" s="149"/>
      <c r="CX3" s="149"/>
      <c r="CY3" s="149"/>
      <c r="CZ3" s="149"/>
      <c r="DA3" s="149"/>
      <c r="DB3" s="149"/>
      <c r="DC3" s="149"/>
      <c r="DD3" s="149"/>
      <c r="DE3" s="149"/>
      <c r="DF3" s="149"/>
      <c r="DG3" s="149"/>
      <c r="DH3" s="149"/>
      <c r="DI3" s="149"/>
      <c r="DJ3" s="149"/>
      <c r="DK3" s="149"/>
      <c r="DL3" s="149"/>
      <c r="DM3" s="149"/>
      <c r="DN3" s="149"/>
      <c r="DO3" s="149"/>
      <c r="DP3" s="149"/>
      <c r="DQ3" s="149"/>
      <c r="DR3" s="149"/>
      <c r="DS3" s="149"/>
      <c r="DT3" s="149"/>
      <c r="DU3" s="149"/>
      <c r="DV3" s="149"/>
      <c r="DW3" s="149"/>
      <c r="DX3" s="149"/>
      <c r="DY3" s="149"/>
      <c r="DZ3" s="149"/>
      <c r="EA3" s="149"/>
      <c r="EB3" s="149"/>
      <c r="EC3" s="149"/>
      <c r="ED3" s="149"/>
      <c r="EE3" s="149"/>
      <c r="EF3" s="149"/>
      <c r="EG3" s="149"/>
      <c r="EH3" s="149"/>
      <c r="EI3" s="149"/>
      <c r="EJ3" s="149"/>
      <c r="EK3" s="149"/>
      <c r="EL3" s="149"/>
      <c r="EM3" s="149"/>
      <c r="EN3" s="149"/>
      <c r="EO3" s="149"/>
      <c r="EP3" s="149"/>
      <c r="EQ3" s="149"/>
      <c r="ER3" s="149"/>
      <c r="ES3" s="149"/>
      <c r="ET3" s="149"/>
      <c r="EU3" s="149"/>
      <c r="EV3" s="149"/>
      <c r="EW3" s="149"/>
      <c r="EX3" s="149"/>
      <c r="EY3" s="149"/>
      <c r="EZ3" s="149"/>
      <c r="FA3" s="149"/>
      <c r="FB3" s="149"/>
      <c r="FC3" s="149"/>
      <c r="FD3" s="149"/>
      <c r="FE3" s="149"/>
      <c r="FF3" s="149"/>
      <c r="FG3" s="149"/>
      <c r="FH3" s="149"/>
      <c r="FI3" s="149"/>
      <c r="FJ3" s="149"/>
      <c r="FK3" s="149"/>
      <c r="FL3" s="149"/>
      <c r="FM3" s="149"/>
      <c r="FN3" s="149"/>
      <c r="FO3" s="149"/>
      <c r="FP3" s="149"/>
      <c r="FQ3" s="149"/>
      <c r="FR3" s="149"/>
      <c r="FS3" s="149"/>
      <c r="FT3" s="149"/>
      <c r="FU3" s="149"/>
      <c r="FV3" s="149"/>
      <c r="FW3" s="149"/>
      <c r="FX3" s="149"/>
      <c r="FY3" s="149"/>
      <c r="FZ3" s="149"/>
      <c r="GA3" s="149"/>
      <c r="GB3" s="149"/>
      <c r="GC3" s="149"/>
      <c r="GD3" s="149"/>
      <c r="GE3" s="149"/>
      <c r="GF3" s="149"/>
      <c r="GG3" s="149"/>
      <c r="GH3" s="149"/>
      <c r="GI3" s="149"/>
      <c r="GJ3" s="149"/>
      <c r="GK3" s="149"/>
      <c r="GL3" s="149"/>
      <c r="GM3" s="149"/>
      <c r="GN3" s="149"/>
      <c r="GO3" s="149"/>
      <c r="GP3" s="149"/>
    </row>
    <row r="4" spans="1:198" ht="36.75" customHeight="1" x14ac:dyDescent="0.25">
      <c r="C4" s="161" t="s">
        <v>316</v>
      </c>
      <c r="D4" s="165"/>
      <c r="E4" s="151" t="s">
        <v>315</v>
      </c>
      <c r="F4" s="219"/>
      <c r="G4" s="219"/>
      <c r="H4" s="21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</row>
    <row r="5" spans="1:198" ht="18" customHeight="1" x14ac:dyDescent="0.25">
      <c r="A5" s="159"/>
      <c r="B5" s="159"/>
      <c r="C5" s="164"/>
      <c r="D5" s="157"/>
      <c r="E5" s="163"/>
      <c r="F5" s="162"/>
      <c r="G5" s="154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  <c r="ED5" s="149"/>
      <c r="EE5" s="149"/>
      <c r="EF5" s="149"/>
      <c r="EG5" s="149"/>
      <c r="EH5" s="149"/>
      <c r="EI5" s="149"/>
      <c r="EJ5" s="149"/>
      <c r="EK5" s="149"/>
      <c r="EL5" s="149"/>
      <c r="EM5" s="149"/>
      <c r="EN5" s="149"/>
      <c r="EO5" s="149"/>
      <c r="EP5" s="149"/>
      <c r="EQ5" s="149"/>
      <c r="ER5" s="149"/>
      <c r="ES5" s="149"/>
      <c r="ET5" s="149"/>
      <c r="EU5" s="149"/>
      <c r="EV5" s="149"/>
      <c r="EW5" s="149"/>
      <c r="EX5" s="149"/>
      <c r="EY5" s="149"/>
      <c r="EZ5" s="149"/>
      <c r="FA5" s="149"/>
      <c r="FB5" s="149"/>
      <c r="FC5" s="149"/>
      <c r="FD5" s="149"/>
      <c r="FE5" s="149"/>
      <c r="FF5" s="149"/>
      <c r="FG5" s="149"/>
      <c r="FH5" s="149"/>
      <c r="FI5" s="149"/>
      <c r="FJ5" s="149"/>
      <c r="FK5" s="149"/>
      <c r="FL5" s="149"/>
      <c r="FM5" s="149"/>
      <c r="FN5" s="149"/>
      <c r="FO5" s="149"/>
      <c r="FP5" s="149"/>
      <c r="FQ5" s="149"/>
      <c r="FR5" s="149"/>
      <c r="FS5" s="149"/>
      <c r="FT5" s="149"/>
      <c r="FU5" s="149"/>
      <c r="FV5" s="149"/>
      <c r="FW5" s="149"/>
      <c r="FX5" s="149"/>
      <c r="FY5" s="149"/>
      <c r="FZ5" s="149"/>
      <c r="GA5" s="149"/>
      <c r="GB5" s="149"/>
      <c r="GC5" s="149"/>
      <c r="GD5" s="149"/>
      <c r="GE5" s="149"/>
      <c r="GF5" s="149"/>
      <c r="GG5" s="149"/>
      <c r="GH5" s="149"/>
      <c r="GI5" s="149"/>
      <c r="GJ5" s="149"/>
      <c r="GK5" s="149"/>
      <c r="GL5" s="149"/>
      <c r="GM5" s="149"/>
      <c r="GN5" s="149"/>
      <c r="GO5" s="149"/>
      <c r="GP5" s="149"/>
    </row>
    <row r="6" spans="1:198" ht="36.75" customHeight="1" x14ac:dyDescent="0.25">
      <c r="C6" s="161" t="s">
        <v>314</v>
      </c>
      <c r="D6" s="206"/>
      <c r="E6" s="206"/>
      <c r="F6" s="206"/>
      <c r="G6" s="206"/>
      <c r="H6" s="206"/>
      <c r="I6" s="149"/>
      <c r="J6" s="160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149"/>
      <c r="GA6" s="149"/>
      <c r="GB6" s="149"/>
      <c r="GC6" s="149"/>
      <c r="GD6" s="149"/>
      <c r="GE6" s="149"/>
      <c r="GF6" s="149"/>
      <c r="GG6" s="149"/>
      <c r="GH6" s="149"/>
      <c r="GI6" s="149"/>
      <c r="GJ6" s="149"/>
      <c r="GK6" s="149"/>
      <c r="GL6" s="149"/>
      <c r="GM6" s="149"/>
      <c r="GN6" s="149"/>
      <c r="GO6" s="149"/>
      <c r="GP6" s="149"/>
    </row>
    <row r="7" spans="1:198" ht="18" customHeight="1" x14ac:dyDescent="0.25">
      <c r="A7" s="159"/>
      <c r="B7" s="159"/>
      <c r="C7" s="158"/>
      <c r="D7" s="157"/>
      <c r="E7" s="156"/>
      <c r="F7" s="155"/>
      <c r="G7" s="154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149"/>
      <c r="FE7" s="149"/>
      <c r="FF7" s="149"/>
      <c r="FG7" s="149"/>
      <c r="FH7" s="149"/>
      <c r="FI7" s="149"/>
      <c r="FJ7" s="149"/>
      <c r="FK7" s="149"/>
      <c r="FL7" s="149"/>
      <c r="FM7" s="149"/>
      <c r="FN7" s="149"/>
      <c r="FO7" s="149"/>
      <c r="FP7" s="149"/>
      <c r="FQ7" s="149"/>
      <c r="FR7" s="149"/>
      <c r="FS7" s="149"/>
      <c r="FT7" s="149"/>
      <c r="FU7" s="149"/>
      <c r="FV7" s="149"/>
      <c r="FW7" s="149"/>
      <c r="FX7" s="149"/>
      <c r="FY7" s="149"/>
      <c r="FZ7" s="149"/>
      <c r="GA7" s="149"/>
      <c r="GB7" s="149"/>
      <c r="GC7" s="149"/>
      <c r="GD7" s="149"/>
      <c r="GE7" s="149"/>
      <c r="GF7" s="149"/>
      <c r="GG7" s="149"/>
      <c r="GH7" s="149"/>
      <c r="GI7" s="149"/>
      <c r="GJ7" s="149"/>
      <c r="GK7" s="149"/>
      <c r="GL7" s="149"/>
      <c r="GM7" s="149"/>
      <c r="GN7" s="149"/>
      <c r="GO7" s="149"/>
      <c r="GP7" s="149"/>
    </row>
    <row r="8" spans="1:198" ht="36.75" customHeight="1" x14ac:dyDescent="0.25">
      <c r="B8" s="153"/>
      <c r="C8" s="161" t="s">
        <v>313</v>
      </c>
      <c r="D8" s="152" t="s">
        <v>312</v>
      </c>
      <c r="E8" s="172" t="s">
        <v>311</v>
      </c>
      <c r="F8" s="220" t="s">
        <v>310</v>
      </c>
      <c r="G8" s="220"/>
      <c r="H8" s="220"/>
      <c r="I8" s="220"/>
      <c r="J8" s="150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149"/>
      <c r="BS8" s="149"/>
      <c r="BT8" s="149"/>
      <c r="BU8" s="149"/>
      <c r="BV8" s="149"/>
      <c r="BW8" s="149"/>
      <c r="BX8" s="149"/>
      <c r="BY8" s="149"/>
      <c r="BZ8" s="149"/>
      <c r="CA8" s="149"/>
      <c r="CB8" s="149"/>
      <c r="CC8" s="149"/>
      <c r="CD8" s="149"/>
      <c r="CE8" s="149"/>
      <c r="CF8" s="149"/>
      <c r="CG8" s="149"/>
      <c r="CH8" s="149"/>
      <c r="CI8" s="149"/>
      <c r="CJ8" s="149"/>
      <c r="CK8" s="149"/>
      <c r="CL8" s="149"/>
      <c r="CM8" s="149"/>
      <c r="CN8" s="149"/>
      <c r="CO8" s="149"/>
      <c r="CP8" s="149"/>
      <c r="CQ8" s="149"/>
      <c r="CR8" s="149"/>
      <c r="CS8" s="149"/>
      <c r="CT8" s="149"/>
      <c r="CU8" s="149"/>
      <c r="CV8" s="149"/>
      <c r="CW8" s="149"/>
      <c r="CX8" s="149"/>
      <c r="CY8" s="149"/>
      <c r="CZ8" s="149"/>
      <c r="DA8" s="149"/>
      <c r="DB8" s="149"/>
      <c r="DC8" s="149"/>
      <c r="DD8" s="149"/>
      <c r="DE8" s="149"/>
      <c r="DF8" s="149"/>
      <c r="DG8" s="149"/>
      <c r="DH8" s="149"/>
      <c r="DI8" s="149"/>
      <c r="DJ8" s="149"/>
      <c r="DK8" s="149"/>
      <c r="DL8" s="149"/>
      <c r="DM8" s="149"/>
      <c r="DN8" s="149"/>
      <c r="DO8" s="149"/>
      <c r="DP8" s="149"/>
      <c r="DQ8" s="149"/>
      <c r="DR8" s="149"/>
      <c r="DS8" s="149"/>
      <c r="DT8" s="149"/>
      <c r="DU8" s="149"/>
      <c r="DV8" s="149"/>
      <c r="DW8" s="149"/>
      <c r="DX8" s="149"/>
      <c r="DY8" s="149"/>
      <c r="DZ8" s="149"/>
      <c r="EA8" s="149"/>
      <c r="EB8" s="149"/>
      <c r="EC8" s="149"/>
      <c r="ED8" s="149"/>
      <c r="EE8" s="149"/>
      <c r="EF8" s="149"/>
      <c r="EG8" s="149"/>
      <c r="EH8" s="149"/>
      <c r="EI8" s="149"/>
      <c r="EJ8" s="149"/>
      <c r="EK8" s="149"/>
      <c r="EL8" s="149"/>
      <c r="EM8" s="149"/>
      <c r="EN8" s="149"/>
      <c r="EO8" s="149"/>
      <c r="EP8" s="149"/>
      <c r="EQ8" s="149"/>
      <c r="ER8" s="149"/>
      <c r="ES8" s="149"/>
      <c r="ET8" s="149"/>
      <c r="EU8" s="149"/>
      <c r="EV8" s="149"/>
      <c r="EW8" s="149"/>
      <c r="EX8" s="149"/>
      <c r="EY8" s="149"/>
      <c r="EZ8" s="149"/>
      <c r="FA8" s="149"/>
      <c r="FB8" s="149"/>
      <c r="FC8" s="149"/>
      <c r="FD8" s="149"/>
      <c r="FE8" s="149"/>
      <c r="FF8" s="149"/>
      <c r="FG8" s="149"/>
      <c r="FH8" s="149"/>
      <c r="FI8" s="149"/>
      <c r="FJ8" s="149"/>
      <c r="FK8" s="149"/>
      <c r="FL8" s="149"/>
      <c r="FM8" s="149"/>
      <c r="FN8" s="149"/>
      <c r="FO8" s="149"/>
      <c r="FP8" s="149"/>
      <c r="FQ8" s="149"/>
      <c r="FR8" s="149"/>
      <c r="FS8" s="149"/>
      <c r="FT8" s="149"/>
      <c r="FU8" s="149"/>
      <c r="FV8" s="149"/>
      <c r="FW8" s="149"/>
      <c r="FX8" s="149"/>
      <c r="FY8" s="149"/>
      <c r="FZ8" s="149"/>
      <c r="GA8" s="149"/>
      <c r="GB8" s="149"/>
      <c r="GC8" s="149"/>
      <c r="GD8" s="149"/>
      <c r="GE8" s="149"/>
      <c r="GF8" s="149"/>
      <c r="GG8" s="149"/>
      <c r="GH8" s="149"/>
      <c r="GI8" s="149"/>
      <c r="GJ8" s="149"/>
      <c r="GK8" s="149"/>
      <c r="GL8" s="149"/>
      <c r="GM8" s="149"/>
      <c r="GN8" s="149"/>
      <c r="GO8" s="149"/>
      <c r="GP8" s="149"/>
    </row>
    <row r="9" spans="1:198" ht="18" customHeight="1" x14ac:dyDescent="0.25"/>
    <row r="10" spans="1:198" ht="27" customHeight="1" x14ac:dyDescent="0.25"/>
    <row r="11" spans="1:198" ht="42" customHeight="1" x14ac:dyDescent="0.25">
      <c r="A11" s="207" t="s">
        <v>309</v>
      </c>
      <c r="B11" s="207"/>
      <c r="C11" s="207"/>
      <c r="D11" s="207"/>
      <c r="E11" s="207"/>
      <c r="F11" s="207"/>
      <c r="G11" s="207"/>
      <c r="H11" s="207"/>
      <c r="I11" s="207"/>
      <c r="J11" s="207"/>
    </row>
    <row r="12" spans="1:198" ht="19.5" customHeight="1" thickBot="1" x14ac:dyDescent="0.3">
      <c r="C12" s="119" t="s">
        <v>145</v>
      </c>
    </row>
    <row r="13" spans="1:198" s="60" customFormat="1" ht="24.75" customHeight="1" thickBot="1" x14ac:dyDescent="0.3">
      <c r="A13" s="3"/>
      <c r="B13" s="2"/>
      <c r="C13" s="108"/>
      <c r="D13" s="137"/>
      <c r="E13" s="53" t="s">
        <v>85</v>
      </c>
      <c r="F13" s="52" t="s">
        <v>30</v>
      </c>
      <c r="G13" s="52" t="s">
        <v>84</v>
      </c>
      <c r="H13" s="52" t="s">
        <v>83</v>
      </c>
      <c r="I13" s="52" t="s">
        <v>27</v>
      </c>
      <c r="J13" s="51" t="s">
        <v>14</v>
      </c>
    </row>
    <row r="14" spans="1:198" s="60" customFormat="1" ht="21" customHeight="1" x14ac:dyDescent="0.2">
      <c r="A14" s="99"/>
      <c r="B14" s="114"/>
      <c r="C14" s="148" t="s">
        <v>308</v>
      </c>
      <c r="D14" s="147"/>
      <c r="E14" s="147"/>
      <c r="F14" s="147"/>
      <c r="G14" s="147"/>
      <c r="H14" s="147"/>
      <c r="I14" s="147"/>
      <c r="J14" s="146"/>
    </row>
    <row r="15" spans="1:198" s="60" customFormat="1" ht="21" customHeight="1" x14ac:dyDescent="0.25">
      <c r="A15" s="3"/>
      <c r="B15" s="114"/>
      <c r="C15" s="204" t="s">
        <v>307</v>
      </c>
      <c r="D15" s="205"/>
      <c r="E15" s="139">
        <v>1</v>
      </c>
      <c r="F15" s="44" t="s">
        <v>94</v>
      </c>
      <c r="G15" s="138">
        <v>14.74</v>
      </c>
      <c r="H15" s="138">
        <v>14.27</v>
      </c>
      <c r="I15" s="43"/>
      <c r="J15" s="175">
        <f>IF(I15&lt;10,G15*I15,H15*I15)</f>
        <v>0</v>
      </c>
    </row>
    <row r="16" spans="1:198" s="60" customFormat="1" ht="21" customHeight="1" x14ac:dyDescent="0.25">
      <c r="A16" s="3"/>
      <c r="B16" s="114"/>
      <c r="C16" s="204" t="s">
        <v>306</v>
      </c>
      <c r="D16" s="205"/>
      <c r="E16" s="139">
        <v>1</v>
      </c>
      <c r="F16" s="44" t="s">
        <v>305</v>
      </c>
      <c r="G16" s="138">
        <v>14.74</v>
      </c>
      <c r="H16" s="138">
        <v>14.27</v>
      </c>
      <c r="I16" s="43"/>
      <c r="J16" s="175">
        <f>IF(I16&lt;10,G16*I16,H16*I16)</f>
        <v>0</v>
      </c>
    </row>
    <row r="17" spans="1:10" s="60" customFormat="1" ht="21" customHeight="1" x14ac:dyDescent="0.25">
      <c r="A17" s="3"/>
      <c r="B17" s="114"/>
      <c r="C17" s="204" t="s">
        <v>304</v>
      </c>
      <c r="D17" s="205"/>
      <c r="E17" s="139">
        <v>1</v>
      </c>
      <c r="F17" s="44" t="s">
        <v>303</v>
      </c>
      <c r="G17" s="138">
        <v>25.06</v>
      </c>
      <c r="H17" s="138">
        <v>24.26</v>
      </c>
      <c r="I17" s="43"/>
      <c r="J17" s="175">
        <f>IF(I17&lt;10,G17*I17,H17*I17)</f>
        <v>0</v>
      </c>
    </row>
    <row r="18" spans="1:10" s="60" customFormat="1" ht="21" customHeight="1" x14ac:dyDescent="0.25">
      <c r="A18" s="99"/>
      <c r="B18" s="114"/>
      <c r="C18" s="198" t="s">
        <v>302</v>
      </c>
      <c r="D18" s="208"/>
      <c r="E18" s="141"/>
      <c r="F18" s="129"/>
      <c r="G18" s="140"/>
      <c r="H18" s="140"/>
      <c r="I18" s="127"/>
      <c r="J18" s="176"/>
    </row>
    <row r="19" spans="1:10" s="60" customFormat="1" ht="21" customHeight="1" x14ac:dyDescent="0.25">
      <c r="A19" s="49"/>
      <c r="B19" s="114"/>
      <c r="C19" s="204" t="s">
        <v>301</v>
      </c>
      <c r="D19" s="205"/>
      <c r="E19" s="125">
        <v>3</v>
      </c>
      <c r="F19" s="145" t="s">
        <v>299</v>
      </c>
      <c r="G19" s="138">
        <v>4.28</v>
      </c>
      <c r="H19" s="138">
        <v>4.1399999999999997</v>
      </c>
      <c r="I19" s="43"/>
      <c r="J19" s="175">
        <f>IF(I19&lt;3,0,IF(I19&lt;10,G19*I19,H19*I19))</f>
        <v>0</v>
      </c>
    </row>
    <row r="20" spans="1:10" s="60" customFormat="1" ht="21" customHeight="1" x14ac:dyDescent="0.25">
      <c r="A20" s="49"/>
      <c r="B20" s="114"/>
      <c r="C20" s="204" t="s">
        <v>300</v>
      </c>
      <c r="D20" s="205"/>
      <c r="E20" s="125">
        <v>3</v>
      </c>
      <c r="F20" s="145" t="s">
        <v>299</v>
      </c>
      <c r="G20" s="138">
        <v>4.28</v>
      </c>
      <c r="H20" s="138">
        <v>4.1399999999999997</v>
      </c>
      <c r="I20" s="43"/>
      <c r="J20" s="175">
        <f>IF(I20&lt;3,0,IF(I20&lt;10,G20*I20,H20*I20))</f>
        <v>0</v>
      </c>
    </row>
    <row r="21" spans="1:10" s="60" customFormat="1" ht="21" customHeight="1" x14ac:dyDescent="0.25">
      <c r="A21" s="117"/>
      <c r="B21" s="114"/>
      <c r="C21" s="198" t="s">
        <v>298</v>
      </c>
      <c r="D21" s="208"/>
      <c r="E21" s="141"/>
      <c r="F21" s="129"/>
      <c r="G21" s="140"/>
      <c r="H21" s="140"/>
      <c r="I21" s="127"/>
      <c r="J21" s="176"/>
    </row>
    <row r="22" spans="1:10" s="60" customFormat="1" ht="21" customHeight="1" x14ac:dyDescent="0.25">
      <c r="A22" s="49"/>
      <c r="B22" s="114"/>
      <c r="C22" s="204" t="s">
        <v>297</v>
      </c>
      <c r="D22" s="205"/>
      <c r="E22" s="125">
        <v>1</v>
      </c>
      <c r="F22" s="44" t="s">
        <v>295</v>
      </c>
      <c r="G22" s="138">
        <v>8.65</v>
      </c>
      <c r="H22" s="138">
        <v>8.3699999999999992</v>
      </c>
      <c r="I22" s="43"/>
      <c r="J22" s="175">
        <f>IF(I22&lt;10,G22*I22,H22*I22)</f>
        <v>0</v>
      </c>
    </row>
    <row r="23" spans="1:10" s="60" customFormat="1" ht="21" customHeight="1" x14ac:dyDescent="0.25">
      <c r="A23" s="117"/>
      <c r="B23" s="98"/>
      <c r="C23" s="204" t="s">
        <v>296</v>
      </c>
      <c r="D23" s="205"/>
      <c r="E23" s="125">
        <v>1</v>
      </c>
      <c r="F23" s="44" t="s">
        <v>295</v>
      </c>
      <c r="G23" s="138">
        <v>8.65</v>
      </c>
      <c r="H23" s="138">
        <v>8.3699999999999992</v>
      </c>
      <c r="I23" s="43"/>
      <c r="J23" s="175">
        <f>IF(I23&lt;10,G23*I23,H23*I23)</f>
        <v>0</v>
      </c>
    </row>
    <row r="24" spans="1:10" s="60" customFormat="1" ht="21" customHeight="1" x14ac:dyDescent="0.25">
      <c r="A24" s="99"/>
      <c r="B24" s="114"/>
      <c r="C24" s="198" t="s">
        <v>294</v>
      </c>
      <c r="D24" s="208"/>
      <c r="E24" s="141"/>
      <c r="F24" s="129"/>
      <c r="G24" s="140"/>
      <c r="H24" s="140"/>
      <c r="I24" s="127"/>
      <c r="J24" s="176"/>
    </row>
    <row r="25" spans="1:10" s="60" customFormat="1" ht="21" customHeight="1" x14ac:dyDescent="0.25">
      <c r="A25" s="99"/>
      <c r="B25" s="98"/>
      <c r="C25" s="204" t="s">
        <v>293</v>
      </c>
      <c r="D25" s="205"/>
      <c r="E25" s="125">
        <v>3</v>
      </c>
      <c r="F25" s="145" t="s">
        <v>292</v>
      </c>
      <c r="G25" s="138">
        <v>2.98</v>
      </c>
      <c r="H25" s="138">
        <v>2.88</v>
      </c>
      <c r="I25" s="43"/>
      <c r="J25" s="175">
        <f>IF(I25&lt;3,0,IF(I25&lt;10,G25*I25,H25*I25))</f>
        <v>0</v>
      </c>
    </row>
    <row r="26" spans="1:10" s="60" customFormat="1" ht="21" customHeight="1" x14ac:dyDescent="0.25">
      <c r="A26" s="99"/>
      <c r="B26" s="98"/>
      <c r="C26" s="204" t="s">
        <v>279</v>
      </c>
      <c r="D26" s="205"/>
      <c r="E26" s="125">
        <v>3</v>
      </c>
      <c r="F26" s="145" t="s">
        <v>292</v>
      </c>
      <c r="G26" s="138">
        <v>2.98</v>
      </c>
      <c r="H26" s="138">
        <v>2.88</v>
      </c>
      <c r="I26" s="43"/>
      <c r="J26" s="175">
        <f>IF(I26&lt;3,0,IF(I26&lt;10,G26*I26,H26*I26))</f>
        <v>0</v>
      </c>
    </row>
    <row r="27" spans="1:10" s="60" customFormat="1" ht="21" customHeight="1" x14ac:dyDescent="0.25">
      <c r="A27" s="99"/>
      <c r="B27" s="114"/>
      <c r="C27" s="198" t="s">
        <v>291</v>
      </c>
      <c r="D27" s="208"/>
      <c r="E27" s="141"/>
      <c r="F27" s="129"/>
      <c r="G27" s="140"/>
      <c r="H27" s="140"/>
      <c r="I27" s="127"/>
      <c r="J27" s="176"/>
    </row>
    <row r="28" spans="1:10" s="60" customFormat="1" ht="21" customHeight="1" x14ac:dyDescent="0.25">
      <c r="A28" s="99"/>
      <c r="B28" s="98"/>
      <c r="C28" s="204" t="s">
        <v>290</v>
      </c>
      <c r="D28" s="205"/>
      <c r="E28" s="139">
        <v>1</v>
      </c>
      <c r="F28" s="44" t="s">
        <v>283</v>
      </c>
      <c r="G28" s="138">
        <v>10.6</v>
      </c>
      <c r="H28" s="138">
        <v>10.26</v>
      </c>
      <c r="I28" s="43"/>
      <c r="J28" s="175">
        <f t="shared" ref="J28:J35" si="0">IF(I28&lt;10,G28*I28,H28*I28)</f>
        <v>0</v>
      </c>
    </row>
    <row r="29" spans="1:10" s="60" customFormat="1" ht="21" customHeight="1" x14ac:dyDescent="0.25">
      <c r="A29" s="99"/>
      <c r="B29" s="2"/>
      <c r="C29" s="204" t="s">
        <v>289</v>
      </c>
      <c r="D29" s="205"/>
      <c r="E29" s="139">
        <v>1</v>
      </c>
      <c r="F29" s="44" t="s">
        <v>283</v>
      </c>
      <c r="G29" s="138">
        <v>10.6</v>
      </c>
      <c r="H29" s="138">
        <v>10.26</v>
      </c>
      <c r="I29" s="43"/>
      <c r="J29" s="175">
        <f t="shared" si="0"/>
        <v>0</v>
      </c>
    </row>
    <row r="30" spans="1:10" s="60" customFormat="1" ht="21" customHeight="1" x14ac:dyDescent="0.25">
      <c r="A30" s="99"/>
      <c r="B30" s="98"/>
      <c r="C30" s="204" t="s">
        <v>288</v>
      </c>
      <c r="D30" s="205"/>
      <c r="E30" s="139">
        <v>1</v>
      </c>
      <c r="F30" s="44" t="s">
        <v>283</v>
      </c>
      <c r="G30" s="138">
        <v>10.6</v>
      </c>
      <c r="H30" s="138">
        <v>10.26</v>
      </c>
      <c r="I30" s="43"/>
      <c r="J30" s="175">
        <f t="shared" si="0"/>
        <v>0</v>
      </c>
    </row>
    <row r="31" spans="1:10" s="60" customFormat="1" ht="21" customHeight="1" x14ac:dyDescent="0.25">
      <c r="A31" s="99"/>
      <c r="B31" s="98"/>
      <c r="C31" s="204" t="s">
        <v>287</v>
      </c>
      <c r="D31" s="205"/>
      <c r="E31" s="139">
        <v>1</v>
      </c>
      <c r="F31" s="44" t="s">
        <v>283</v>
      </c>
      <c r="G31" s="138">
        <v>10.6</v>
      </c>
      <c r="H31" s="138">
        <v>10.26</v>
      </c>
      <c r="I31" s="43"/>
      <c r="J31" s="175">
        <f t="shared" si="0"/>
        <v>0</v>
      </c>
    </row>
    <row r="32" spans="1:10" s="60" customFormat="1" ht="21" customHeight="1" x14ac:dyDescent="0.25">
      <c r="A32" s="99"/>
      <c r="B32" s="98"/>
      <c r="C32" s="204" t="s">
        <v>286</v>
      </c>
      <c r="D32" s="205"/>
      <c r="E32" s="139">
        <v>1</v>
      </c>
      <c r="F32" s="44" t="s">
        <v>283</v>
      </c>
      <c r="G32" s="138">
        <v>10.6</v>
      </c>
      <c r="H32" s="138">
        <v>10.26</v>
      </c>
      <c r="I32" s="43"/>
      <c r="J32" s="175">
        <f t="shared" si="0"/>
        <v>0</v>
      </c>
    </row>
    <row r="33" spans="1:10" s="60" customFormat="1" ht="21" customHeight="1" x14ac:dyDescent="0.25">
      <c r="A33" s="99"/>
      <c r="B33" s="98"/>
      <c r="C33" s="198" t="s">
        <v>285</v>
      </c>
      <c r="D33" s="208"/>
      <c r="E33" s="139">
        <v>1</v>
      </c>
      <c r="F33" s="44" t="s">
        <v>283</v>
      </c>
      <c r="G33" s="138">
        <v>10.32</v>
      </c>
      <c r="H33" s="138">
        <v>9.99</v>
      </c>
      <c r="I33" s="43"/>
      <c r="J33" s="175">
        <f t="shared" si="0"/>
        <v>0</v>
      </c>
    </row>
    <row r="34" spans="1:10" s="60" customFormat="1" ht="21" customHeight="1" x14ac:dyDescent="0.25">
      <c r="A34" s="99"/>
      <c r="B34" s="98"/>
      <c r="C34" s="198" t="s">
        <v>284</v>
      </c>
      <c r="D34" s="208"/>
      <c r="E34" s="139">
        <v>1</v>
      </c>
      <c r="F34" s="44" t="s">
        <v>283</v>
      </c>
      <c r="G34" s="138">
        <v>10.32</v>
      </c>
      <c r="H34" s="138">
        <v>9.99</v>
      </c>
      <c r="I34" s="43"/>
      <c r="J34" s="175">
        <f t="shared" si="0"/>
        <v>0</v>
      </c>
    </row>
    <row r="35" spans="1:10" s="60" customFormat="1" ht="21" customHeight="1" x14ac:dyDescent="0.25">
      <c r="A35" s="99"/>
      <c r="B35" s="98"/>
      <c r="C35" s="198" t="s">
        <v>282</v>
      </c>
      <c r="D35" s="208"/>
      <c r="E35" s="139">
        <v>1</v>
      </c>
      <c r="F35" s="44" t="s">
        <v>94</v>
      </c>
      <c r="G35" s="138">
        <v>13.39</v>
      </c>
      <c r="H35" s="138">
        <v>12.96</v>
      </c>
      <c r="I35" s="43"/>
      <c r="J35" s="175">
        <f t="shared" si="0"/>
        <v>0</v>
      </c>
    </row>
    <row r="36" spans="1:10" s="60" customFormat="1" ht="21" customHeight="1" x14ac:dyDescent="0.25">
      <c r="A36" s="99"/>
      <c r="B36" s="98"/>
      <c r="C36" s="144" t="s">
        <v>281</v>
      </c>
      <c r="D36" s="143"/>
      <c r="E36" s="130"/>
      <c r="F36" s="129"/>
      <c r="G36" s="140"/>
      <c r="H36" s="140"/>
      <c r="I36" s="127"/>
      <c r="J36" s="176"/>
    </row>
    <row r="37" spans="1:10" s="60" customFormat="1" ht="21" customHeight="1" x14ac:dyDescent="0.25">
      <c r="A37" s="99"/>
      <c r="B37" s="98"/>
      <c r="C37" s="204" t="s">
        <v>280</v>
      </c>
      <c r="D37" s="205"/>
      <c r="E37" s="125">
        <v>3</v>
      </c>
      <c r="F37" s="44" t="s">
        <v>278</v>
      </c>
      <c r="G37" s="138">
        <v>1.86</v>
      </c>
      <c r="H37" s="138">
        <v>1.8</v>
      </c>
      <c r="I37" s="43"/>
      <c r="J37" s="175">
        <f>IF(I37&lt;3,0,IF(I37&lt;10,G37*I37,H37*I37))</f>
        <v>0</v>
      </c>
    </row>
    <row r="38" spans="1:10" s="60" customFormat="1" ht="21" customHeight="1" x14ac:dyDescent="0.25">
      <c r="A38" s="99"/>
      <c r="B38" s="98"/>
      <c r="C38" s="204" t="s">
        <v>279</v>
      </c>
      <c r="D38" s="205"/>
      <c r="E38" s="125">
        <v>3</v>
      </c>
      <c r="F38" s="44" t="s">
        <v>278</v>
      </c>
      <c r="G38" s="138">
        <v>1.86</v>
      </c>
      <c r="H38" s="138">
        <v>1.8</v>
      </c>
      <c r="I38" s="43"/>
      <c r="J38" s="175">
        <f>IF(I38&lt;3,0,IF(I38&lt;10,G38*I38,H38*I38))</f>
        <v>0</v>
      </c>
    </row>
    <row r="39" spans="1:10" s="60" customFormat="1" ht="21" customHeight="1" x14ac:dyDescent="0.25">
      <c r="A39" s="99"/>
      <c r="B39" s="98"/>
      <c r="C39" s="198" t="s">
        <v>277</v>
      </c>
      <c r="D39" s="208"/>
      <c r="E39" s="125">
        <v>3</v>
      </c>
      <c r="F39" s="44" t="s">
        <v>111</v>
      </c>
      <c r="G39" s="138">
        <v>5.53</v>
      </c>
      <c r="H39" s="138">
        <v>5.36</v>
      </c>
      <c r="I39" s="43"/>
      <c r="J39" s="175">
        <f>IF(I39&lt;3,0,IF(I39&lt;10,G39*I39,H39*I39))</f>
        <v>0</v>
      </c>
    </row>
    <row r="40" spans="1:10" s="60" customFormat="1" ht="21" customHeight="1" x14ac:dyDescent="0.25">
      <c r="A40" s="99"/>
      <c r="B40" s="98"/>
      <c r="C40" s="198" t="s">
        <v>276</v>
      </c>
      <c r="D40" s="208"/>
      <c r="E40" s="125">
        <v>1</v>
      </c>
      <c r="F40" s="44" t="s">
        <v>275</v>
      </c>
      <c r="G40" s="138">
        <v>24.83</v>
      </c>
      <c r="H40" s="138">
        <v>24.03</v>
      </c>
      <c r="I40" s="43"/>
      <c r="J40" s="175">
        <f>IF(I40&lt;10,G40*I40,H40*I40)</f>
        <v>0</v>
      </c>
    </row>
    <row r="41" spans="1:10" s="60" customFormat="1" ht="21" customHeight="1" x14ac:dyDescent="0.25">
      <c r="A41" s="99"/>
      <c r="B41" s="142"/>
      <c r="C41" s="198" t="s">
        <v>274</v>
      </c>
      <c r="D41" s="208"/>
      <c r="E41" s="130"/>
      <c r="F41" s="129"/>
      <c r="G41" s="140"/>
      <c r="H41" s="140"/>
      <c r="I41" s="127"/>
      <c r="J41" s="176"/>
    </row>
    <row r="42" spans="1:10" s="60" customFormat="1" ht="21" customHeight="1" x14ac:dyDescent="0.25">
      <c r="A42" s="49"/>
      <c r="B42" s="114"/>
      <c r="C42" s="204" t="s">
        <v>273</v>
      </c>
      <c r="D42" s="205"/>
      <c r="E42" s="125">
        <v>3</v>
      </c>
      <c r="F42" s="212" t="s">
        <v>249</v>
      </c>
      <c r="G42" s="138">
        <v>2.98</v>
      </c>
      <c r="H42" s="138">
        <v>2.88</v>
      </c>
      <c r="I42" s="43"/>
      <c r="J42" s="175">
        <f>IF(I42&lt;3,0,IF(I42&lt;10,G42*I42,H42*I42))</f>
        <v>0</v>
      </c>
    </row>
    <row r="43" spans="1:10" s="60" customFormat="1" ht="21" customHeight="1" x14ac:dyDescent="0.25">
      <c r="A43" s="117"/>
      <c r="B43" s="98"/>
      <c r="C43" s="204" t="s">
        <v>272</v>
      </c>
      <c r="D43" s="205"/>
      <c r="E43" s="125">
        <v>3</v>
      </c>
      <c r="F43" s="213"/>
      <c r="G43" s="138">
        <v>2.98</v>
      </c>
      <c r="H43" s="138">
        <v>2.88</v>
      </c>
      <c r="I43" s="43"/>
      <c r="J43" s="175">
        <f>IF(I43&lt;3,0,IF(I43&lt;10,G43*I43,H43*I43))</f>
        <v>0</v>
      </c>
    </row>
    <row r="44" spans="1:10" s="60" customFormat="1" ht="21" customHeight="1" x14ac:dyDescent="0.25">
      <c r="A44" s="49"/>
      <c r="B44" s="114"/>
      <c r="C44" s="204" t="s">
        <v>318</v>
      </c>
      <c r="D44" s="205"/>
      <c r="E44" s="125">
        <v>3</v>
      </c>
      <c r="F44" s="213"/>
      <c r="G44" s="138">
        <v>2.98</v>
      </c>
      <c r="H44" s="138">
        <v>2.88</v>
      </c>
      <c r="I44" s="43"/>
      <c r="J44" s="175">
        <f>IF(I44&lt;3,0,IF(I44&lt;10,G44*I44,H44*I44))</f>
        <v>0</v>
      </c>
    </row>
    <row r="45" spans="1:10" s="60" customFormat="1" ht="21" customHeight="1" x14ac:dyDescent="0.25">
      <c r="A45" s="49"/>
      <c r="B45" s="114"/>
      <c r="C45" s="204" t="s">
        <v>271</v>
      </c>
      <c r="D45" s="205"/>
      <c r="E45" s="125">
        <v>3</v>
      </c>
      <c r="F45" s="214"/>
      <c r="G45" s="138">
        <v>2.98</v>
      </c>
      <c r="H45" s="138">
        <v>2.88</v>
      </c>
      <c r="I45" s="43"/>
      <c r="J45" s="175">
        <f>IF(I45&lt;3,0,IF(I45&lt;10,G45*I45,H45*I45))</f>
        <v>0</v>
      </c>
    </row>
    <row r="46" spans="1:10" s="60" customFormat="1" ht="21" customHeight="1" x14ac:dyDescent="0.25">
      <c r="A46" s="49"/>
      <c r="B46" s="114"/>
      <c r="C46" s="198" t="s">
        <v>270</v>
      </c>
      <c r="D46" s="208"/>
      <c r="E46" s="125">
        <v>1</v>
      </c>
      <c r="F46" s="44" t="s">
        <v>20</v>
      </c>
      <c r="G46" s="138">
        <v>6.42</v>
      </c>
      <c r="H46" s="138">
        <v>6.21</v>
      </c>
      <c r="I46" s="43"/>
      <c r="J46" s="175">
        <f t="shared" ref="J46:J53" si="1">IF(I46&lt;10,G46*I46,H46*I46)</f>
        <v>0</v>
      </c>
    </row>
    <row r="47" spans="1:10" s="60" customFormat="1" ht="21" customHeight="1" x14ac:dyDescent="0.25">
      <c r="A47" s="117"/>
      <c r="B47" s="114"/>
      <c r="C47" s="198" t="s">
        <v>319</v>
      </c>
      <c r="D47" s="208"/>
      <c r="E47" s="125">
        <v>1</v>
      </c>
      <c r="F47" s="44" t="s">
        <v>18</v>
      </c>
      <c r="G47" s="138">
        <v>8.32</v>
      </c>
      <c r="H47" s="138">
        <v>8.06</v>
      </c>
      <c r="I47" s="43"/>
      <c r="J47" s="175">
        <f t="shared" si="1"/>
        <v>0</v>
      </c>
    </row>
    <row r="48" spans="1:10" s="60" customFormat="1" ht="21" customHeight="1" x14ac:dyDescent="0.25">
      <c r="A48" s="99"/>
      <c r="B48" s="114"/>
      <c r="C48" s="198" t="s">
        <v>269</v>
      </c>
      <c r="D48" s="208"/>
      <c r="E48" s="125">
        <v>1</v>
      </c>
      <c r="F48" s="44" t="s">
        <v>20</v>
      </c>
      <c r="G48" s="138">
        <v>9.25</v>
      </c>
      <c r="H48" s="138">
        <v>8.9600000000000009</v>
      </c>
      <c r="I48" s="43"/>
      <c r="J48" s="175">
        <f t="shared" si="1"/>
        <v>0</v>
      </c>
    </row>
    <row r="49" spans="1:10" s="60" customFormat="1" ht="21" customHeight="1" x14ac:dyDescent="0.25">
      <c r="A49" s="99"/>
      <c r="B49" s="114"/>
      <c r="C49" s="198" t="s">
        <v>268</v>
      </c>
      <c r="D49" s="208"/>
      <c r="E49" s="125">
        <v>1</v>
      </c>
      <c r="F49" s="44" t="s">
        <v>94</v>
      </c>
      <c r="G49" s="138">
        <v>7.91</v>
      </c>
      <c r="H49" s="138">
        <v>7.65</v>
      </c>
      <c r="I49" s="43"/>
      <c r="J49" s="175">
        <f t="shared" si="1"/>
        <v>0</v>
      </c>
    </row>
    <row r="50" spans="1:10" s="60" customFormat="1" ht="21" customHeight="1" x14ac:dyDescent="0.25">
      <c r="A50" s="99"/>
      <c r="B50" s="114"/>
      <c r="C50" s="198" t="s">
        <v>317</v>
      </c>
      <c r="D50" s="208"/>
      <c r="E50" s="139">
        <v>1</v>
      </c>
      <c r="F50" s="44" t="s">
        <v>266</v>
      </c>
      <c r="G50" s="138">
        <v>17.62</v>
      </c>
      <c r="H50" s="138">
        <v>17.059999999999999</v>
      </c>
      <c r="I50" s="43"/>
      <c r="J50" s="175">
        <f t="shared" si="1"/>
        <v>0</v>
      </c>
    </row>
    <row r="51" spans="1:10" s="60" customFormat="1" ht="21" customHeight="1" x14ac:dyDescent="0.25">
      <c r="A51" s="99"/>
      <c r="B51" s="114"/>
      <c r="C51" s="198" t="s">
        <v>267</v>
      </c>
      <c r="D51" s="208"/>
      <c r="E51" s="139">
        <v>1</v>
      </c>
      <c r="F51" s="44" t="s">
        <v>266</v>
      </c>
      <c r="G51" s="138">
        <v>17.62</v>
      </c>
      <c r="H51" s="138">
        <v>17.059999999999999</v>
      </c>
      <c r="I51" s="43"/>
      <c r="J51" s="175">
        <f t="shared" si="1"/>
        <v>0</v>
      </c>
    </row>
    <row r="52" spans="1:10" s="60" customFormat="1" ht="21" customHeight="1" x14ac:dyDescent="0.25">
      <c r="A52" s="99"/>
      <c r="B52" s="114"/>
      <c r="C52" s="198" t="s">
        <v>265</v>
      </c>
      <c r="D52" s="208"/>
      <c r="E52" s="125">
        <v>1</v>
      </c>
      <c r="F52" s="44" t="s">
        <v>198</v>
      </c>
      <c r="G52" s="138">
        <v>8.32</v>
      </c>
      <c r="H52" s="138">
        <v>8.06</v>
      </c>
      <c r="I52" s="43"/>
      <c r="J52" s="175">
        <f t="shared" si="1"/>
        <v>0</v>
      </c>
    </row>
    <row r="53" spans="1:10" s="60" customFormat="1" ht="21" customHeight="1" x14ac:dyDescent="0.25">
      <c r="A53" s="99"/>
      <c r="B53" s="114"/>
      <c r="C53" s="198" t="s">
        <v>264</v>
      </c>
      <c r="D53" s="199"/>
      <c r="E53" s="139">
        <v>1</v>
      </c>
      <c r="F53" s="44" t="s">
        <v>93</v>
      </c>
      <c r="G53" s="138">
        <v>7.81</v>
      </c>
      <c r="H53" s="138">
        <v>7.56</v>
      </c>
      <c r="I53" s="43"/>
      <c r="J53" s="175">
        <f t="shared" si="1"/>
        <v>0</v>
      </c>
    </row>
    <row r="54" spans="1:10" s="60" customFormat="1" ht="21" customHeight="1" x14ac:dyDescent="0.25">
      <c r="A54" s="99"/>
      <c r="B54" s="114"/>
      <c r="C54" s="198" t="s">
        <v>263</v>
      </c>
      <c r="D54" s="208"/>
      <c r="E54" s="141"/>
      <c r="F54" s="129"/>
      <c r="G54" s="140"/>
      <c r="H54" s="140"/>
      <c r="I54" s="127"/>
      <c r="J54" s="176"/>
    </row>
    <row r="55" spans="1:10" s="60" customFormat="1" ht="19.5" customHeight="1" x14ac:dyDescent="0.25">
      <c r="A55" s="99"/>
      <c r="B55" s="114"/>
      <c r="C55" s="204" t="s">
        <v>262</v>
      </c>
      <c r="D55" s="205"/>
      <c r="E55" s="139">
        <v>1</v>
      </c>
      <c r="F55" s="44" t="s">
        <v>98</v>
      </c>
      <c r="G55" s="138">
        <v>7.25</v>
      </c>
      <c r="H55" s="138">
        <v>7.02</v>
      </c>
      <c r="I55" s="43"/>
      <c r="J55" s="175">
        <f t="shared" ref="J55:J60" si="2">IF(I55&lt;10,G55*I55,H55*I55)</f>
        <v>0</v>
      </c>
    </row>
    <row r="56" spans="1:10" s="60" customFormat="1" ht="19.5" customHeight="1" x14ac:dyDescent="0.25">
      <c r="A56" s="99"/>
      <c r="B56" s="114"/>
      <c r="C56" s="204" t="s">
        <v>261</v>
      </c>
      <c r="D56" s="205"/>
      <c r="E56" s="139">
        <v>1</v>
      </c>
      <c r="F56" s="44" t="s">
        <v>98</v>
      </c>
      <c r="G56" s="138">
        <v>7.25</v>
      </c>
      <c r="H56" s="138">
        <v>7.02</v>
      </c>
      <c r="I56" s="43"/>
      <c r="J56" s="175">
        <f t="shared" si="2"/>
        <v>0</v>
      </c>
    </row>
    <row r="57" spans="1:10" s="60" customFormat="1" ht="19.5" customHeight="1" x14ac:dyDescent="0.25">
      <c r="A57" s="99"/>
      <c r="B57" s="114"/>
      <c r="C57" s="204" t="s">
        <v>260</v>
      </c>
      <c r="D57" s="205"/>
      <c r="E57" s="139">
        <v>1</v>
      </c>
      <c r="F57" s="44" t="s">
        <v>98</v>
      </c>
      <c r="G57" s="138">
        <v>7.25</v>
      </c>
      <c r="H57" s="138">
        <v>7.02</v>
      </c>
      <c r="I57" s="43"/>
      <c r="J57" s="175">
        <f t="shared" si="2"/>
        <v>0</v>
      </c>
    </row>
    <row r="58" spans="1:10" s="60" customFormat="1" ht="19.5" customHeight="1" x14ac:dyDescent="0.25">
      <c r="A58" s="99"/>
      <c r="B58" s="114"/>
      <c r="C58" s="204" t="s">
        <v>259</v>
      </c>
      <c r="D58" s="205"/>
      <c r="E58" s="139">
        <v>1</v>
      </c>
      <c r="F58" s="44" t="s">
        <v>20</v>
      </c>
      <c r="G58" s="138">
        <v>7.91</v>
      </c>
      <c r="H58" s="138">
        <v>7.65</v>
      </c>
      <c r="I58" s="43"/>
      <c r="J58" s="175">
        <f t="shared" si="2"/>
        <v>0</v>
      </c>
    </row>
    <row r="59" spans="1:10" s="60" customFormat="1" ht="19.5" customHeight="1" x14ac:dyDescent="0.25">
      <c r="A59" s="99"/>
      <c r="B59" s="114"/>
      <c r="C59" s="204" t="s">
        <v>258</v>
      </c>
      <c r="D59" s="205"/>
      <c r="E59" s="139">
        <v>1</v>
      </c>
      <c r="F59" s="44" t="s">
        <v>98</v>
      </c>
      <c r="G59" s="138">
        <v>7.25</v>
      </c>
      <c r="H59" s="138">
        <v>7.02</v>
      </c>
      <c r="I59" s="43"/>
      <c r="J59" s="175">
        <f t="shared" si="2"/>
        <v>0</v>
      </c>
    </row>
    <row r="60" spans="1:10" s="60" customFormat="1" ht="21" customHeight="1" x14ac:dyDescent="0.25">
      <c r="A60" s="99"/>
      <c r="B60" s="114"/>
      <c r="C60" s="198" t="s">
        <v>257</v>
      </c>
      <c r="D60" s="208"/>
      <c r="E60" s="139">
        <v>1</v>
      </c>
      <c r="F60" s="44" t="s">
        <v>98</v>
      </c>
      <c r="G60" s="138">
        <v>6.79</v>
      </c>
      <c r="H60" s="138">
        <v>6.57</v>
      </c>
      <c r="I60" s="43"/>
      <c r="J60" s="175">
        <f t="shared" si="2"/>
        <v>0</v>
      </c>
    </row>
    <row r="61" spans="1:10" s="60" customFormat="1" ht="21" customHeight="1" thickBot="1" x14ac:dyDescent="0.3">
      <c r="A61" s="99"/>
      <c r="B61" s="114"/>
      <c r="C61" s="209" t="s">
        <v>256</v>
      </c>
      <c r="D61" s="210"/>
      <c r="E61" s="121">
        <v>3</v>
      </c>
      <c r="F61" s="63" t="s">
        <v>133</v>
      </c>
      <c r="G61" s="138">
        <v>6.05</v>
      </c>
      <c r="H61" s="138">
        <v>5.85</v>
      </c>
      <c r="I61" s="72"/>
      <c r="J61" s="177">
        <f>IF(I61&lt;3,0,IF(I61&lt;10,G61*I61,H61*I61))</f>
        <v>0</v>
      </c>
    </row>
    <row r="62" spans="1:10" ht="19.5" customHeight="1" x14ac:dyDescent="0.25">
      <c r="A62" s="99"/>
      <c r="C62" s="60"/>
      <c r="D62" s="60"/>
      <c r="E62" s="60"/>
      <c r="F62" s="60"/>
      <c r="G62" s="211" t="s">
        <v>255</v>
      </c>
      <c r="H62" s="211"/>
      <c r="I62" s="211"/>
      <c r="J62" s="178">
        <f>SUM(J14:J61)</f>
        <v>0</v>
      </c>
    </row>
    <row r="63" spans="1:10" ht="39" customHeight="1" x14ac:dyDescent="0.25"/>
    <row r="64" spans="1:10" ht="42" customHeight="1" x14ac:dyDescent="0.25">
      <c r="A64" s="207" t="s">
        <v>254</v>
      </c>
      <c r="B64" s="207"/>
      <c r="C64" s="207"/>
      <c r="D64" s="207"/>
      <c r="E64" s="207"/>
      <c r="F64" s="207"/>
      <c r="G64" s="207"/>
      <c r="H64" s="207"/>
      <c r="I64" s="207"/>
      <c r="J64" s="207"/>
    </row>
    <row r="65" spans="1:10" s="60" customFormat="1" ht="19.5" customHeight="1" thickBot="1" x14ac:dyDescent="0.3">
      <c r="A65" s="3"/>
      <c r="B65" s="2"/>
      <c r="C65" s="12" t="s">
        <v>238</v>
      </c>
      <c r="D65" s="1"/>
      <c r="E65" s="1"/>
      <c r="F65" s="1"/>
      <c r="G65" s="1"/>
      <c r="H65" s="1"/>
      <c r="I65" s="1"/>
      <c r="J65" s="1"/>
    </row>
    <row r="66" spans="1:10" s="60" customFormat="1" ht="27" customHeight="1" thickBot="1" x14ac:dyDescent="0.3">
      <c r="A66" s="3"/>
      <c r="B66" s="2"/>
      <c r="C66" s="108"/>
      <c r="D66" s="137"/>
      <c r="E66" s="53" t="s">
        <v>85</v>
      </c>
      <c r="F66" s="52" t="s">
        <v>30</v>
      </c>
      <c r="G66" s="52" t="s">
        <v>84</v>
      </c>
      <c r="H66" s="52" t="s">
        <v>83</v>
      </c>
      <c r="I66" s="52" t="s">
        <v>27</v>
      </c>
      <c r="J66" s="51" t="s">
        <v>14</v>
      </c>
    </row>
    <row r="67" spans="1:10" s="60" customFormat="1" ht="20.25" customHeight="1" x14ac:dyDescent="0.25">
      <c r="A67" s="3"/>
      <c r="B67" s="170" t="s">
        <v>19</v>
      </c>
      <c r="C67" s="215" t="s">
        <v>320</v>
      </c>
      <c r="D67" s="216" t="s">
        <v>253</v>
      </c>
      <c r="E67" s="131">
        <v>3</v>
      </c>
      <c r="F67" s="136" t="s">
        <v>91</v>
      </c>
      <c r="G67" s="39">
        <v>3.35</v>
      </c>
      <c r="H67" s="39">
        <v>3.24</v>
      </c>
      <c r="I67" s="77"/>
      <c r="J67" s="174">
        <f t="shared" ref="J67:J77" si="3">IF(I67&lt;3,0,IF(I67&lt;10,G67*I67,H67*I67))</f>
        <v>0</v>
      </c>
    </row>
    <row r="68" spans="1:10" s="60" customFormat="1" ht="20.25" customHeight="1" x14ac:dyDescent="0.25">
      <c r="A68" s="3"/>
      <c r="B68" s="114"/>
      <c r="C68" s="198" t="s">
        <v>252</v>
      </c>
      <c r="D68" s="199" t="s">
        <v>251</v>
      </c>
      <c r="E68" s="125">
        <v>3</v>
      </c>
      <c r="F68" s="135" t="s">
        <v>200</v>
      </c>
      <c r="G68" s="39">
        <v>3.25</v>
      </c>
      <c r="H68" s="39">
        <v>3.24</v>
      </c>
      <c r="I68" s="43"/>
      <c r="J68" s="175">
        <f t="shared" si="3"/>
        <v>0</v>
      </c>
    </row>
    <row r="69" spans="1:10" s="60" customFormat="1" ht="20.25" customHeight="1" x14ac:dyDescent="0.25">
      <c r="A69" s="3"/>
      <c r="B69" s="114"/>
      <c r="C69" s="198" t="s">
        <v>250</v>
      </c>
      <c r="D69" s="199"/>
      <c r="E69" s="125">
        <v>3</v>
      </c>
      <c r="F69" s="223" t="s">
        <v>249</v>
      </c>
      <c r="G69" s="39">
        <v>3.35</v>
      </c>
      <c r="H69" s="39">
        <v>3.24</v>
      </c>
      <c r="I69" s="43"/>
      <c r="J69" s="175">
        <f t="shared" si="3"/>
        <v>0</v>
      </c>
    </row>
    <row r="70" spans="1:10" s="60" customFormat="1" ht="20.25" customHeight="1" x14ac:dyDescent="0.25">
      <c r="A70" s="3"/>
      <c r="B70" s="114"/>
      <c r="C70" s="198" t="s">
        <v>248</v>
      </c>
      <c r="D70" s="199"/>
      <c r="E70" s="125">
        <v>3</v>
      </c>
      <c r="F70" s="224"/>
      <c r="G70" s="39">
        <v>4.1900000000000004</v>
      </c>
      <c r="H70" s="39">
        <v>4.05</v>
      </c>
      <c r="I70" s="43"/>
      <c r="J70" s="175">
        <f t="shared" si="3"/>
        <v>0</v>
      </c>
    </row>
    <row r="71" spans="1:10" s="60" customFormat="1" ht="20.25" customHeight="1" x14ac:dyDescent="0.25">
      <c r="A71" s="3"/>
      <c r="B71" s="114"/>
      <c r="C71" s="198" t="s">
        <v>247</v>
      </c>
      <c r="D71" s="199"/>
      <c r="E71" s="125">
        <v>3</v>
      </c>
      <c r="F71" s="135" t="s">
        <v>200</v>
      </c>
      <c r="G71" s="39">
        <v>3.35</v>
      </c>
      <c r="H71" s="39">
        <v>3.24</v>
      </c>
      <c r="I71" s="43"/>
      <c r="J71" s="175">
        <f t="shared" si="3"/>
        <v>0</v>
      </c>
    </row>
    <row r="72" spans="1:10" s="60" customFormat="1" ht="20.25" customHeight="1" x14ac:dyDescent="0.25">
      <c r="A72" s="3"/>
      <c r="B72" s="114"/>
      <c r="C72" s="198" t="s">
        <v>246</v>
      </c>
      <c r="D72" s="199"/>
      <c r="E72" s="125">
        <v>3</v>
      </c>
      <c r="F72" s="135" t="s">
        <v>91</v>
      </c>
      <c r="G72" s="39">
        <v>3.16</v>
      </c>
      <c r="H72" s="39">
        <v>3.06</v>
      </c>
      <c r="I72" s="43"/>
      <c r="J72" s="175">
        <f t="shared" si="3"/>
        <v>0</v>
      </c>
    </row>
    <row r="73" spans="1:10" s="60" customFormat="1" ht="20.25" customHeight="1" x14ac:dyDescent="0.25">
      <c r="A73" s="3"/>
      <c r="B73" s="114"/>
      <c r="C73" s="198" t="s">
        <v>245</v>
      </c>
      <c r="D73" s="199"/>
      <c r="E73" s="125">
        <v>3</v>
      </c>
      <c r="F73" s="135" t="s">
        <v>200</v>
      </c>
      <c r="G73" s="39">
        <v>4.1900000000000004</v>
      </c>
      <c r="H73" s="39">
        <v>4.05</v>
      </c>
      <c r="I73" s="43"/>
      <c r="J73" s="175">
        <f t="shared" si="3"/>
        <v>0</v>
      </c>
    </row>
    <row r="74" spans="1:10" s="60" customFormat="1" ht="20.25" customHeight="1" x14ac:dyDescent="0.25">
      <c r="A74" s="3"/>
      <c r="B74" s="114"/>
      <c r="C74" s="198" t="s">
        <v>244</v>
      </c>
      <c r="D74" s="199"/>
      <c r="E74" s="125">
        <v>3</v>
      </c>
      <c r="F74" s="135" t="s">
        <v>200</v>
      </c>
      <c r="G74" s="39">
        <v>3.35</v>
      </c>
      <c r="H74" s="39">
        <v>3.24</v>
      </c>
      <c r="I74" s="43"/>
      <c r="J74" s="175">
        <f t="shared" si="3"/>
        <v>0</v>
      </c>
    </row>
    <row r="75" spans="1:10" s="60" customFormat="1" ht="20.25" customHeight="1" x14ac:dyDescent="0.25">
      <c r="A75" s="3"/>
      <c r="B75" s="114"/>
      <c r="C75" s="198" t="s">
        <v>243</v>
      </c>
      <c r="D75" s="199"/>
      <c r="E75" s="125">
        <v>3</v>
      </c>
      <c r="F75" s="135" t="s">
        <v>200</v>
      </c>
      <c r="G75" s="39">
        <v>3.35</v>
      </c>
      <c r="H75" s="39">
        <v>3.24</v>
      </c>
      <c r="I75" s="43"/>
      <c r="J75" s="175">
        <f t="shared" si="3"/>
        <v>0</v>
      </c>
    </row>
    <row r="76" spans="1:10" s="60" customFormat="1" ht="20.25" customHeight="1" x14ac:dyDescent="0.25">
      <c r="A76" s="3"/>
      <c r="B76" s="114"/>
      <c r="C76" s="198" t="s">
        <v>242</v>
      </c>
      <c r="D76" s="199"/>
      <c r="E76" s="125">
        <v>3</v>
      </c>
      <c r="F76" s="135" t="s">
        <v>200</v>
      </c>
      <c r="G76" s="39">
        <v>4.1900000000000004</v>
      </c>
      <c r="H76" s="39">
        <v>4.05</v>
      </c>
      <c r="I76" s="43"/>
      <c r="J76" s="175">
        <f t="shared" si="3"/>
        <v>0</v>
      </c>
    </row>
    <row r="77" spans="1:10" s="60" customFormat="1" ht="20.25" customHeight="1" thickBot="1" x14ac:dyDescent="0.3">
      <c r="A77" s="3"/>
      <c r="B77" s="114"/>
      <c r="C77" s="209" t="s">
        <v>241</v>
      </c>
      <c r="D77" s="210"/>
      <c r="E77" s="121">
        <v>3</v>
      </c>
      <c r="F77" s="134" t="s">
        <v>200</v>
      </c>
      <c r="G77" s="134">
        <v>3.35</v>
      </c>
      <c r="H77" s="39">
        <v>3.24</v>
      </c>
      <c r="I77" s="72"/>
      <c r="J77" s="177">
        <f t="shared" si="3"/>
        <v>0</v>
      </c>
    </row>
    <row r="78" spans="1:10" s="60" customFormat="1" ht="17.25" customHeight="1" x14ac:dyDescent="0.25">
      <c r="A78" s="98"/>
      <c r="B78" s="114"/>
      <c r="C78" s="133"/>
      <c r="H78" s="211" t="s">
        <v>240</v>
      </c>
      <c r="I78" s="211"/>
      <c r="J78" s="178">
        <f>SUM(J67:J77)</f>
        <v>0</v>
      </c>
    </row>
    <row r="79" spans="1:10" ht="42" customHeight="1" x14ac:dyDescent="0.25">
      <c r="A79" s="207" t="s">
        <v>239</v>
      </c>
      <c r="B79" s="207"/>
      <c r="C79" s="207"/>
      <c r="D79" s="207"/>
      <c r="E79" s="207"/>
      <c r="F79" s="207"/>
      <c r="G79" s="207"/>
      <c r="H79" s="207"/>
      <c r="I79" s="207"/>
      <c r="J79" s="207"/>
    </row>
    <row r="80" spans="1:10" ht="16.5" customHeight="1" thickBot="1" x14ac:dyDescent="0.3">
      <c r="C80" s="221" t="s">
        <v>238</v>
      </c>
      <c r="D80" s="222"/>
      <c r="E80" s="116"/>
      <c r="F80" s="116"/>
      <c r="G80" s="116"/>
      <c r="H80" s="116"/>
      <c r="I80" s="116"/>
      <c r="J80" s="132"/>
    </row>
    <row r="81" spans="1:198" ht="25.5" customHeight="1" thickBot="1" x14ac:dyDescent="0.3">
      <c r="A81" s="126"/>
      <c r="B81" s="55"/>
      <c r="C81" s="221"/>
      <c r="D81" s="222"/>
      <c r="E81" s="53" t="s">
        <v>85</v>
      </c>
      <c r="F81" s="52" t="s">
        <v>30</v>
      </c>
      <c r="G81" s="52" t="s">
        <v>84</v>
      </c>
      <c r="H81" s="52" t="s">
        <v>83</v>
      </c>
      <c r="I81" s="52" t="s">
        <v>27</v>
      </c>
      <c r="J81" s="51" t="s">
        <v>14</v>
      </c>
    </row>
    <row r="82" spans="1:198" ht="21.75" customHeight="1" x14ac:dyDescent="0.25">
      <c r="A82" s="126"/>
      <c r="B82" s="46"/>
      <c r="C82" s="225" t="s">
        <v>237</v>
      </c>
      <c r="D82" s="226"/>
      <c r="E82" s="131">
        <v>3</v>
      </c>
      <c r="F82" s="69" t="s">
        <v>200</v>
      </c>
      <c r="G82" s="39">
        <v>3.35</v>
      </c>
      <c r="H82" s="39">
        <v>3.24</v>
      </c>
      <c r="I82" s="43"/>
      <c r="J82" s="174">
        <f t="shared" ref="J82:J96" si="4">IF(I82&lt;3,0,IF(I82&lt;10,G82*I82,H82*I82))</f>
        <v>0</v>
      </c>
    </row>
    <row r="83" spans="1:198" ht="21.75" customHeight="1" x14ac:dyDescent="0.25">
      <c r="A83" s="49" t="s">
        <v>19</v>
      </c>
      <c r="B83" s="114"/>
      <c r="C83" s="227" t="s">
        <v>236</v>
      </c>
      <c r="D83" s="228"/>
      <c r="E83" s="125">
        <v>3</v>
      </c>
      <c r="F83" s="125" t="s">
        <v>91</v>
      </c>
      <c r="G83" s="39">
        <v>4.1900000000000004</v>
      </c>
      <c r="H83" s="39">
        <v>4.05</v>
      </c>
      <c r="I83" s="43"/>
      <c r="J83" s="175">
        <f t="shared" si="4"/>
        <v>0</v>
      </c>
    </row>
    <row r="84" spans="1:198" ht="21.75" customHeight="1" x14ac:dyDescent="0.25">
      <c r="A84" s="126"/>
      <c r="B84" s="114"/>
      <c r="C84" s="227" t="s">
        <v>235</v>
      </c>
      <c r="D84" s="228"/>
      <c r="E84" s="125">
        <v>3</v>
      </c>
      <c r="F84" s="125" t="s">
        <v>200</v>
      </c>
      <c r="G84" s="39">
        <v>4.1900000000000004</v>
      </c>
      <c r="H84" s="39">
        <v>4.05</v>
      </c>
      <c r="I84" s="43"/>
      <c r="J84" s="175">
        <f t="shared" si="4"/>
        <v>0</v>
      </c>
    </row>
    <row r="85" spans="1:198" ht="21.75" customHeight="1" x14ac:dyDescent="0.25">
      <c r="A85" s="126"/>
      <c r="B85" s="114"/>
      <c r="C85" s="198" t="s">
        <v>234</v>
      </c>
      <c r="D85" s="199"/>
      <c r="E85" s="125">
        <v>3</v>
      </c>
      <c r="F85" s="125" t="s">
        <v>233</v>
      </c>
      <c r="G85" s="39">
        <v>9.2100000000000009</v>
      </c>
      <c r="H85" s="39">
        <v>8.91</v>
      </c>
      <c r="I85" s="43"/>
      <c r="J85" s="175">
        <f t="shared" si="4"/>
        <v>0</v>
      </c>
    </row>
    <row r="86" spans="1:198" ht="21.75" customHeight="1" x14ac:dyDescent="0.25">
      <c r="A86" s="49" t="s">
        <v>19</v>
      </c>
      <c r="B86" s="114"/>
      <c r="C86" s="229" t="s">
        <v>232</v>
      </c>
      <c r="D86" s="230"/>
      <c r="E86" s="125">
        <v>3</v>
      </c>
      <c r="F86" s="125" t="s">
        <v>200</v>
      </c>
      <c r="G86" s="39">
        <v>3.35</v>
      </c>
      <c r="H86" s="39">
        <v>3.24</v>
      </c>
      <c r="I86" s="43"/>
      <c r="J86" s="175">
        <f t="shared" si="4"/>
        <v>0</v>
      </c>
    </row>
    <row r="87" spans="1:198" ht="21.75" customHeight="1" x14ac:dyDescent="0.25">
      <c r="A87" s="126"/>
      <c r="B87" s="114"/>
      <c r="C87" s="227" t="s">
        <v>231</v>
      </c>
      <c r="D87" s="228"/>
      <c r="E87" s="125">
        <v>3</v>
      </c>
      <c r="F87" s="125" t="s">
        <v>200</v>
      </c>
      <c r="G87" s="39">
        <v>3.35</v>
      </c>
      <c r="H87" s="39">
        <v>3.24</v>
      </c>
      <c r="I87" s="43"/>
      <c r="J87" s="175">
        <f t="shared" si="4"/>
        <v>0</v>
      </c>
    </row>
    <row r="88" spans="1:198" ht="21.75" customHeight="1" x14ac:dyDescent="0.25">
      <c r="A88" s="126"/>
      <c r="B88" s="114"/>
      <c r="C88" s="229" t="s">
        <v>230</v>
      </c>
      <c r="D88" s="230"/>
      <c r="E88" s="125">
        <v>3</v>
      </c>
      <c r="F88" s="125" t="s">
        <v>200</v>
      </c>
      <c r="G88" s="39">
        <v>3.35</v>
      </c>
      <c r="H88" s="39">
        <v>3.24</v>
      </c>
      <c r="I88" s="43"/>
      <c r="J88" s="175">
        <f t="shared" si="4"/>
        <v>0</v>
      </c>
    </row>
    <row r="89" spans="1:198" ht="21.75" customHeight="1" x14ac:dyDescent="0.25">
      <c r="A89" s="126"/>
      <c r="B89" s="170" t="s">
        <v>19</v>
      </c>
      <c r="C89" s="229" t="s">
        <v>321</v>
      </c>
      <c r="D89" s="230"/>
      <c r="E89" s="125">
        <v>1</v>
      </c>
      <c r="F89" s="125" t="s">
        <v>198</v>
      </c>
      <c r="G89" s="39">
        <v>7.25</v>
      </c>
      <c r="H89" s="39">
        <v>7.02</v>
      </c>
      <c r="I89" s="43"/>
      <c r="J89" s="175">
        <f t="shared" ref="J89" si="5">IF(I89&lt;10,G89*I89,H89*I89)</f>
        <v>0</v>
      </c>
    </row>
    <row r="90" spans="1:198" ht="21.75" customHeight="1" x14ac:dyDescent="0.25">
      <c r="A90" s="49" t="s">
        <v>19</v>
      </c>
      <c r="B90" s="114"/>
      <c r="C90" s="227" t="s">
        <v>229</v>
      </c>
      <c r="D90" s="228"/>
      <c r="E90" s="125">
        <v>3</v>
      </c>
      <c r="F90" s="125" t="s">
        <v>192</v>
      </c>
      <c r="G90" s="39">
        <v>3.35</v>
      </c>
      <c r="H90" s="39">
        <v>3.24</v>
      </c>
      <c r="I90" s="43"/>
      <c r="J90" s="175">
        <f t="shared" si="4"/>
        <v>0</v>
      </c>
    </row>
    <row r="91" spans="1:198" ht="21.75" customHeight="1" x14ac:dyDescent="0.25">
      <c r="A91" s="126"/>
      <c r="B91" s="114"/>
      <c r="C91" s="229" t="s">
        <v>228</v>
      </c>
      <c r="D91" s="230"/>
      <c r="E91" s="125">
        <v>3</v>
      </c>
      <c r="F91" s="44" t="s">
        <v>205</v>
      </c>
      <c r="G91" s="39">
        <v>3.35</v>
      </c>
      <c r="H91" s="39">
        <v>3.24</v>
      </c>
      <c r="I91" s="43"/>
      <c r="J91" s="175">
        <f t="shared" si="4"/>
        <v>0</v>
      </c>
    </row>
    <row r="92" spans="1:198" ht="21.75" customHeight="1" x14ac:dyDescent="0.25">
      <c r="A92" s="126"/>
      <c r="B92" s="114"/>
      <c r="C92" s="229" t="s">
        <v>227</v>
      </c>
      <c r="D92" s="230"/>
      <c r="E92" s="125">
        <v>3</v>
      </c>
      <c r="F92" s="44" t="s">
        <v>205</v>
      </c>
      <c r="G92" s="39">
        <v>3.35</v>
      </c>
      <c r="H92" s="39">
        <v>3.24</v>
      </c>
      <c r="I92" s="43"/>
      <c r="J92" s="175">
        <f t="shared" si="4"/>
        <v>0</v>
      </c>
    </row>
    <row r="93" spans="1:198" ht="21.75" customHeight="1" x14ac:dyDescent="0.25">
      <c r="A93" s="49" t="s">
        <v>19</v>
      </c>
      <c r="B93" s="114"/>
      <c r="C93" s="227" t="s">
        <v>226</v>
      </c>
      <c r="D93" s="228"/>
      <c r="E93" s="125">
        <v>3</v>
      </c>
      <c r="F93" s="44" t="s">
        <v>205</v>
      </c>
      <c r="G93" s="39">
        <v>3.35</v>
      </c>
      <c r="H93" s="39">
        <v>3.24</v>
      </c>
      <c r="I93" s="43"/>
      <c r="J93" s="175">
        <f t="shared" si="4"/>
        <v>0</v>
      </c>
    </row>
    <row r="94" spans="1:198" ht="21.75" customHeight="1" x14ac:dyDescent="0.25">
      <c r="A94" s="126"/>
      <c r="B94" s="114"/>
      <c r="C94" s="229" t="s">
        <v>225</v>
      </c>
      <c r="D94" s="230"/>
      <c r="E94" s="125">
        <v>3</v>
      </c>
      <c r="F94" s="44" t="s">
        <v>196</v>
      </c>
      <c r="G94" s="39">
        <v>4.1900000000000004</v>
      </c>
      <c r="H94" s="39">
        <v>4.05</v>
      </c>
      <c r="I94" s="43"/>
      <c r="J94" s="175">
        <f t="shared" si="4"/>
        <v>0</v>
      </c>
    </row>
    <row r="95" spans="1:198" s="4" customFormat="1" ht="21.75" customHeight="1" x14ac:dyDescent="0.25">
      <c r="A95" s="126"/>
      <c r="B95" s="114"/>
      <c r="C95" s="229" t="s">
        <v>224</v>
      </c>
      <c r="D95" s="230"/>
      <c r="E95" s="125">
        <v>3</v>
      </c>
      <c r="F95" s="44" t="s">
        <v>196</v>
      </c>
      <c r="G95" s="39">
        <v>3.35</v>
      </c>
      <c r="H95" s="39">
        <v>3.24</v>
      </c>
      <c r="I95" s="43"/>
      <c r="J95" s="175">
        <f t="shared" si="4"/>
        <v>0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</row>
    <row r="96" spans="1:198" s="4" customFormat="1" ht="21.75" customHeight="1" x14ac:dyDescent="0.25">
      <c r="A96" s="49" t="s">
        <v>19</v>
      </c>
      <c r="B96" s="114"/>
      <c r="C96" s="227" t="s">
        <v>223</v>
      </c>
      <c r="D96" s="228"/>
      <c r="E96" s="125">
        <v>3</v>
      </c>
      <c r="F96" s="44" t="s">
        <v>203</v>
      </c>
      <c r="G96" s="39">
        <v>3.02</v>
      </c>
      <c r="H96" s="39">
        <v>2.93</v>
      </c>
      <c r="I96" s="43"/>
      <c r="J96" s="175">
        <f t="shared" si="4"/>
        <v>0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</row>
    <row r="97" spans="1:198" s="4" customFormat="1" ht="21.75" customHeight="1" x14ac:dyDescent="0.25">
      <c r="A97" s="126"/>
      <c r="B97" s="114"/>
      <c r="C97" s="198" t="s">
        <v>222</v>
      </c>
      <c r="D97" s="208"/>
      <c r="E97" s="130"/>
      <c r="F97" s="129"/>
      <c r="G97" s="128"/>
      <c r="H97" s="128"/>
      <c r="I97" s="127"/>
      <c r="J97" s="176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</row>
    <row r="98" spans="1:198" s="4" customFormat="1" ht="21.75" customHeight="1" x14ac:dyDescent="0.25">
      <c r="A98" s="126"/>
      <c r="B98" s="98"/>
      <c r="C98" s="204" t="s">
        <v>221</v>
      </c>
      <c r="D98" s="205"/>
      <c r="E98" s="125">
        <v>3</v>
      </c>
      <c r="F98" s="44" t="s">
        <v>203</v>
      </c>
      <c r="G98" s="39">
        <v>3.35</v>
      </c>
      <c r="H98" s="39">
        <v>3.24</v>
      </c>
      <c r="I98" s="43"/>
      <c r="J98" s="175">
        <f t="shared" ref="J98:J123" si="6">IF(I98&lt;3,0,IF(I98&lt;10,G98*I98,H98*I98))</f>
        <v>0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</row>
    <row r="99" spans="1:198" s="4" customFormat="1" ht="21.75" customHeight="1" x14ac:dyDescent="0.25">
      <c r="A99" s="126"/>
      <c r="B99" s="46"/>
      <c r="C99" s="229" t="s">
        <v>220</v>
      </c>
      <c r="D99" s="230"/>
      <c r="E99" s="125">
        <v>3</v>
      </c>
      <c r="F99" s="44" t="s">
        <v>200</v>
      </c>
      <c r="G99" s="39">
        <v>3.35</v>
      </c>
      <c r="H99" s="39">
        <v>3.24</v>
      </c>
      <c r="I99" s="43"/>
      <c r="J99" s="175">
        <f t="shared" si="6"/>
        <v>0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</row>
    <row r="100" spans="1:198" s="4" customFormat="1" ht="21.75" customHeight="1" x14ac:dyDescent="0.25">
      <c r="A100" s="126"/>
      <c r="B100" s="114"/>
      <c r="C100" s="229" t="s">
        <v>219</v>
      </c>
      <c r="D100" s="230"/>
      <c r="E100" s="125">
        <v>3</v>
      </c>
      <c r="F100" s="44" t="s">
        <v>200</v>
      </c>
      <c r="G100" s="39">
        <v>3.34</v>
      </c>
      <c r="H100" s="39">
        <v>3.23</v>
      </c>
      <c r="I100" s="43"/>
      <c r="J100" s="175">
        <f t="shared" si="6"/>
        <v>0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</row>
    <row r="101" spans="1:198" s="4" customFormat="1" ht="21.75" customHeight="1" x14ac:dyDescent="0.25">
      <c r="A101" s="126"/>
      <c r="B101" s="114"/>
      <c r="C101" s="229" t="s">
        <v>218</v>
      </c>
      <c r="D101" s="230"/>
      <c r="E101" s="125">
        <v>3</v>
      </c>
      <c r="F101" s="44" t="s">
        <v>94</v>
      </c>
      <c r="G101" s="39">
        <v>5.07</v>
      </c>
      <c r="H101" s="39">
        <v>4.91</v>
      </c>
      <c r="I101" s="43"/>
      <c r="J101" s="175">
        <f t="shared" si="6"/>
        <v>0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</row>
    <row r="102" spans="1:198" s="4" customFormat="1" ht="21.75" customHeight="1" x14ac:dyDescent="0.25">
      <c r="A102" s="126"/>
      <c r="B102" s="114"/>
      <c r="C102" s="229" t="s">
        <v>217</v>
      </c>
      <c r="D102" s="230"/>
      <c r="E102" s="125">
        <v>3</v>
      </c>
      <c r="F102" s="44" t="s">
        <v>196</v>
      </c>
      <c r="G102" s="39">
        <v>3.34</v>
      </c>
      <c r="H102" s="39">
        <v>3.23</v>
      </c>
      <c r="I102" s="43"/>
      <c r="J102" s="175">
        <f t="shared" si="6"/>
        <v>0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</row>
    <row r="103" spans="1:198" s="4" customFormat="1" ht="21.75" customHeight="1" x14ac:dyDescent="0.25">
      <c r="A103" s="126"/>
      <c r="B103" s="114"/>
      <c r="C103" s="229" t="s">
        <v>216</v>
      </c>
      <c r="D103" s="230"/>
      <c r="E103" s="125">
        <v>3</v>
      </c>
      <c r="F103" s="44" t="s">
        <v>94</v>
      </c>
      <c r="G103" s="39">
        <v>6.32</v>
      </c>
      <c r="H103" s="39">
        <v>6.12</v>
      </c>
      <c r="I103" s="43"/>
      <c r="J103" s="175">
        <f t="shared" si="6"/>
        <v>0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</row>
    <row r="104" spans="1:198" s="4" customFormat="1" ht="21.75" customHeight="1" x14ac:dyDescent="0.25">
      <c r="A104" s="49" t="s">
        <v>19</v>
      </c>
      <c r="B104" s="114"/>
      <c r="C104" s="227" t="s">
        <v>215</v>
      </c>
      <c r="D104" s="228"/>
      <c r="E104" s="125">
        <v>3</v>
      </c>
      <c r="F104" s="44" t="s">
        <v>200</v>
      </c>
      <c r="G104" s="39">
        <v>3.35</v>
      </c>
      <c r="H104" s="39">
        <v>3.24</v>
      </c>
      <c r="I104" s="43"/>
      <c r="J104" s="175">
        <f t="shared" si="6"/>
        <v>0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</row>
    <row r="105" spans="1:198" s="4" customFormat="1" ht="21.75" customHeight="1" x14ac:dyDescent="0.25">
      <c r="A105" s="49" t="s">
        <v>19</v>
      </c>
      <c r="B105" s="114"/>
      <c r="C105" s="227" t="s">
        <v>214</v>
      </c>
      <c r="D105" s="228"/>
      <c r="E105" s="125">
        <v>3</v>
      </c>
      <c r="F105" s="44" t="s">
        <v>91</v>
      </c>
      <c r="G105" s="39">
        <v>3.35</v>
      </c>
      <c r="H105" s="39">
        <v>3.24</v>
      </c>
      <c r="I105" s="43"/>
      <c r="J105" s="175">
        <f t="shared" si="6"/>
        <v>0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</row>
    <row r="106" spans="1:198" ht="21.75" customHeight="1" x14ac:dyDescent="0.25">
      <c r="A106" s="49" t="s">
        <v>19</v>
      </c>
      <c r="B106" s="114"/>
      <c r="C106" s="227" t="s">
        <v>213</v>
      </c>
      <c r="D106" s="228"/>
      <c r="E106" s="125">
        <v>3</v>
      </c>
      <c r="F106" s="44" t="s">
        <v>212</v>
      </c>
      <c r="G106" s="39">
        <v>5.35</v>
      </c>
      <c r="H106" s="39">
        <v>5.18</v>
      </c>
      <c r="I106" s="43"/>
      <c r="J106" s="175">
        <f t="shared" si="6"/>
        <v>0</v>
      </c>
    </row>
    <row r="107" spans="1:198" ht="21.75" customHeight="1" x14ac:dyDescent="0.25">
      <c r="A107" s="126"/>
      <c r="B107" s="98"/>
      <c r="C107" s="229" t="s">
        <v>211</v>
      </c>
      <c r="D107" s="230"/>
      <c r="E107" s="125">
        <v>3</v>
      </c>
      <c r="F107" s="44" t="s">
        <v>205</v>
      </c>
      <c r="G107" s="39">
        <v>3.35</v>
      </c>
      <c r="H107" s="39">
        <v>3.24</v>
      </c>
      <c r="I107" s="43"/>
      <c r="J107" s="175">
        <f t="shared" si="6"/>
        <v>0</v>
      </c>
    </row>
    <row r="108" spans="1:198" ht="21.75" customHeight="1" x14ac:dyDescent="0.25">
      <c r="A108" s="126"/>
      <c r="B108" s="114"/>
      <c r="C108" s="229" t="s">
        <v>210</v>
      </c>
      <c r="D108" s="230"/>
      <c r="E108" s="125">
        <v>3</v>
      </c>
      <c r="F108" s="44" t="s">
        <v>91</v>
      </c>
      <c r="G108" s="39">
        <v>3.35</v>
      </c>
      <c r="H108" s="39">
        <v>3.24</v>
      </c>
      <c r="I108" s="43"/>
      <c r="J108" s="175">
        <f t="shared" si="6"/>
        <v>0</v>
      </c>
    </row>
    <row r="109" spans="1:198" ht="21.75" customHeight="1" x14ac:dyDescent="0.25">
      <c r="A109" s="49" t="s">
        <v>19</v>
      </c>
      <c r="B109" s="114"/>
      <c r="C109" s="229" t="s">
        <v>209</v>
      </c>
      <c r="D109" s="230"/>
      <c r="E109" s="125">
        <v>3</v>
      </c>
      <c r="F109" s="44" t="s">
        <v>91</v>
      </c>
      <c r="G109" s="39">
        <v>3.35</v>
      </c>
      <c r="H109" s="39">
        <v>3.24</v>
      </c>
      <c r="I109" s="43"/>
      <c r="J109" s="175">
        <f t="shared" si="6"/>
        <v>0</v>
      </c>
    </row>
    <row r="110" spans="1:198" ht="21.75" customHeight="1" x14ac:dyDescent="0.25">
      <c r="A110" s="49" t="s">
        <v>19</v>
      </c>
      <c r="B110" s="46"/>
      <c r="C110" s="229" t="s">
        <v>208</v>
      </c>
      <c r="D110" s="230"/>
      <c r="E110" s="125">
        <v>3</v>
      </c>
      <c r="F110" s="44" t="s">
        <v>205</v>
      </c>
      <c r="G110" s="39">
        <v>3.35</v>
      </c>
      <c r="H110" s="39">
        <v>3.24</v>
      </c>
      <c r="I110" s="43"/>
      <c r="J110" s="175">
        <f t="shared" si="6"/>
        <v>0</v>
      </c>
    </row>
    <row r="111" spans="1:198" ht="21.75" customHeight="1" x14ac:dyDescent="0.25">
      <c r="A111" s="49" t="s">
        <v>19</v>
      </c>
      <c r="B111" s="46"/>
      <c r="C111" s="229" t="s">
        <v>207</v>
      </c>
      <c r="D111" s="230"/>
      <c r="E111" s="125">
        <v>3</v>
      </c>
      <c r="F111" s="44" t="s">
        <v>203</v>
      </c>
      <c r="G111" s="39">
        <v>3.02</v>
      </c>
      <c r="H111" s="39">
        <v>2.93</v>
      </c>
      <c r="I111" s="43"/>
      <c r="J111" s="175">
        <f t="shared" si="6"/>
        <v>0</v>
      </c>
    </row>
    <row r="112" spans="1:198" ht="21.75" customHeight="1" x14ac:dyDescent="0.25">
      <c r="A112" s="126"/>
      <c r="B112" s="114"/>
      <c r="C112" s="229" t="s">
        <v>206</v>
      </c>
      <c r="D112" s="230"/>
      <c r="E112" s="125">
        <v>3</v>
      </c>
      <c r="F112" s="44" t="s">
        <v>205</v>
      </c>
      <c r="G112" s="39">
        <v>3.35</v>
      </c>
      <c r="H112" s="39">
        <v>3.24</v>
      </c>
      <c r="I112" s="43"/>
      <c r="J112" s="175">
        <f t="shared" si="6"/>
        <v>0</v>
      </c>
    </row>
    <row r="113" spans="1:198" ht="21.75" customHeight="1" x14ac:dyDescent="0.25">
      <c r="A113" s="49" t="s">
        <v>19</v>
      </c>
      <c r="B113" s="114"/>
      <c r="C113" s="229" t="s">
        <v>204</v>
      </c>
      <c r="D113" s="230"/>
      <c r="E113" s="125">
        <v>3</v>
      </c>
      <c r="F113" s="44" t="s">
        <v>203</v>
      </c>
      <c r="G113" s="39">
        <v>3.02</v>
      </c>
      <c r="H113" s="39">
        <v>2.93</v>
      </c>
      <c r="I113" s="43"/>
      <c r="J113" s="175">
        <f t="shared" si="6"/>
        <v>0</v>
      </c>
    </row>
    <row r="114" spans="1:198" ht="21.75" customHeight="1" x14ac:dyDescent="0.25">
      <c r="A114" s="126"/>
      <c r="B114" s="114"/>
      <c r="C114" s="229" t="s">
        <v>202</v>
      </c>
      <c r="D114" s="230"/>
      <c r="E114" s="125">
        <v>3</v>
      </c>
      <c r="F114" s="44" t="s">
        <v>200</v>
      </c>
      <c r="G114" s="39">
        <v>3.35</v>
      </c>
      <c r="H114" s="39">
        <v>3.24</v>
      </c>
      <c r="I114" s="43"/>
      <c r="J114" s="175">
        <f t="shared" si="6"/>
        <v>0</v>
      </c>
    </row>
    <row r="115" spans="1:198" ht="21.75" customHeight="1" x14ac:dyDescent="0.25">
      <c r="A115" s="126"/>
      <c r="B115" s="114"/>
      <c r="C115" s="229" t="s">
        <v>201</v>
      </c>
      <c r="D115" s="230"/>
      <c r="E115" s="125">
        <v>3</v>
      </c>
      <c r="F115" s="44" t="s">
        <v>200</v>
      </c>
      <c r="G115" s="39">
        <v>3.35</v>
      </c>
      <c r="H115" s="39">
        <v>3.24</v>
      </c>
      <c r="I115" s="43"/>
      <c r="J115" s="175">
        <f t="shared" si="6"/>
        <v>0</v>
      </c>
    </row>
    <row r="116" spans="1:198" ht="21.75" customHeight="1" x14ac:dyDescent="0.25">
      <c r="A116" s="126"/>
      <c r="B116" s="114"/>
      <c r="C116" s="229" t="s">
        <v>199</v>
      </c>
      <c r="D116" s="230"/>
      <c r="E116" s="125">
        <v>3</v>
      </c>
      <c r="F116" s="44" t="s">
        <v>198</v>
      </c>
      <c r="G116" s="39">
        <v>5.07</v>
      </c>
      <c r="H116" s="39">
        <v>4.91</v>
      </c>
      <c r="I116" s="43"/>
      <c r="J116" s="175">
        <f t="shared" si="6"/>
        <v>0</v>
      </c>
    </row>
    <row r="117" spans="1:198" ht="21.75" customHeight="1" x14ac:dyDescent="0.25">
      <c r="A117" s="126"/>
      <c r="C117" s="229" t="s">
        <v>197</v>
      </c>
      <c r="D117" s="230"/>
      <c r="E117" s="125">
        <v>3</v>
      </c>
      <c r="F117" s="44" t="s">
        <v>196</v>
      </c>
      <c r="G117" s="39">
        <v>3.35</v>
      </c>
      <c r="H117" s="39">
        <v>3.38</v>
      </c>
      <c r="I117" s="43"/>
      <c r="J117" s="175">
        <f t="shared" si="6"/>
        <v>0</v>
      </c>
    </row>
    <row r="118" spans="1:198" ht="21.75" customHeight="1" x14ac:dyDescent="0.25">
      <c r="A118" s="126"/>
      <c r="C118" s="231" t="s">
        <v>195</v>
      </c>
      <c r="D118" s="232"/>
      <c r="E118" s="125">
        <v>3</v>
      </c>
      <c r="F118" s="44" t="s">
        <v>94</v>
      </c>
      <c r="G118" s="39">
        <v>3.91</v>
      </c>
      <c r="H118" s="39">
        <v>3.78</v>
      </c>
      <c r="I118" s="43"/>
      <c r="J118" s="175">
        <f t="shared" si="6"/>
        <v>0</v>
      </c>
    </row>
    <row r="119" spans="1:198" ht="21.75" customHeight="1" x14ac:dyDescent="0.25">
      <c r="A119" s="126"/>
      <c r="C119" s="229" t="s">
        <v>194</v>
      </c>
      <c r="D119" s="230"/>
      <c r="E119" s="125">
        <v>3</v>
      </c>
      <c r="F119" s="44" t="s">
        <v>94</v>
      </c>
      <c r="G119" s="39">
        <v>5.07</v>
      </c>
      <c r="H119" s="39">
        <v>4.91</v>
      </c>
      <c r="I119" s="43"/>
      <c r="J119" s="175">
        <f t="shared" si="6"/>
        <v>0</v>
      </c>
    </row>
    <row r="120" spans="1:198" ht="21.75" customHeight="1" x14ac:dyDescent="0.25">
      <c r="A120" s="126"/>
      <c r="C120" s="229" t="s">
        <v>193</v>
      </c>
      <c r="D120" s="230"/>
      <c r="E120" s="125">
        <v>3</v>
      </c>
      <c r="F120" s="44" t="s">
        <v>192</v>
      </c>
      <c r="G120" s="39">
        <v>4.1900000000000004</v>
      </c>
      <c r="H120" s="39">
        <v>4.05</v>
      </c>
      <c r="I120" s="43"/>
      <c r="J120" s="175">
        <f t="shared" si="6"/>
        <v>0</v>
      </c>
    </row>
    <row r="121" spans="1:198" ht="21.75" customHeight="1" x14ac:dyDescent="0.25">
      <c r="A121" s="47"/>
      <c r="C121" s="229" t="s">
        <v>191</v>
      </c>
      <c r="D121" s="230"/>
      <c r="E121" s="125">
        <v>3</v>
      </c>
      <c r="F121" s="44" t="s">
        <v>91</v>
      </c>
      <c r="G121" s="39">
        <v>3.02</v>
      </c>
      <c r="H121" s="39">
        <v>2.93</v>
      </c>
      <c r="I121" s="43"/>
      <c r="J121" s="175">
        <f t="shared" si="6"/>
        <v>0</v>
      </c>
    </row>
    <row r="122" spans="1:198" s="4" customFormat="1" ht="21.75" customHeight="1" x14ac:dyDescent="0.25">
      <c r="A122" s="49" t="s">
        <v>19</v>
      </c>
      <c r="B122" s="114"/>
      <c r="C122" s="227" t="s">
        <v>190</v>
      </c>
      <c r="D122" s="228"/>
      <c r="E122" s="125">
        <v>3</v>
      </c>
      <c r="F122" s="44" t="s">
        <v>91</v>
      </c>
      <c r="G122" s="39">
        <v>3.35</v>
      </c>
      <c r="H122" s="39">
        <v>3.24</v>
      </c>
      <c r="I122" s="43"/>
      <c r="J122" s="175">
        <f t="shared" si="6"/>
        <v>0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</row>
    <row r="123" spans="1:198" s="4" customFormat="1" ht="21.75" customHeight="1" thickBot="1" x14ac:dyDescent="0.3">
      <c r="A123" s="49" t="s">
        <v>19</v>
      </c>
      <c r="B123" s="114"/>
      <c r="C123" s="209" t="s">
        <v>189</v>
      </c>
      <c r="D123" s="210"/>
      <c r="E123" s="121">
        <v>3</v>
      </c>
      <c r="F123" s="63" t="s">
        <v>200</v>
      </c>
      <c r="G123" s="62">
        <v>4.1900000000000004</v>
      </c>
      <c r="H123" s="62">
        <v>4.05</v>
      </c>
      <c r="I123" s="72"/>
      <c r="J123" s="177">
        <f t="shared" si="6"/>
        <v>0</v>
      </c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</row>
    <row r="124" spans="1:198" s="4" customFormat="1" ht="51.75" customHeight="1" x14ac:dyDescent="0.25">
      <c r="A124" s="3"/>
      <c r="B124" s="2"/>
      <c r="C124" s="1"/>
      <c r="D124" s="1"/>
      <c r="E124" s="1"/>
      <c r="F124" s="1"/>
      <c r="G124" s="1"/>
      <c r="H124" s="1"/>
      <c r="I124" s="173" t="s">
        <v>188</v>
      </c>
      <c r="J124" s="190">
        <f>SUM(J82:J123)</f>
        <v>0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</row>
    <row r="125" spans="1:198" ht="42" customHeight="1" x14ac:dyDescent="0.25">
      <c r="A125" s="207" t="s">
        <v>187</v>
      </c>
      <c r="B125" s="207"/>
      <c r="C125" s="207"/>
      <c r="D125" s="207"/>
      <c r="E125" s="207"/>
      <c r="F125" s="207"/>
      <c r="G125" s="207"/>
      <c r="H125" s="207"/>
      <c r="I125" s="207"/>
      <c r="J125" s="207"/>
    </row>
    <row r="126" spans="1:198" s="4" customFormat="1" ht="20.25" customHeight="1" thickBot="1" x14ac:dyDescent="0.3">
      <c r="A126" s="22"/>
      <c r="B126" s="2"/>
      <c r="C126" s="1"/>
      <c r="D126" s="60"/>
      <c r="E126" s="60"/>
      <c r="F126" s="60"/>
      <c r="G126" s="60"/>
      <c r="H126" s="60"/>
      <c r="I126" s="60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</row>
    <row r="127" spans="1:198" s="4" customFormat="1" ht="27" customHeight="1" thickBot="1" x14ac:dyDescent="0.3">
      <c r="A127" s="56"/>
      <c r="B127" s="55"/>
      <c r="C127" s="54"/>
      <c r="D127" s="1"/>
      <c r="E127" s="53" t="s">
        <v>85</v>
      </c>
      <c r="F127" s="52" t="s">
        <v>30</v>
      </c>
      <c r="G127" s="52" t="s">
        <v>84</v>
      </c>
      <c r="H127" s="52" t="s">
        <v>83</v>
      </c>
      <c r="I127" s="52" t="s">
        <v>27</v>
      </c>
      <c r="J127" s="51" t="s">
        <v>14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</row>
    <row r="128" spans="1:198" s="4" customFormat="1" ht="21.75" customHeight="1" x14ac:dyDescent="0.25">
      <c r="A128" s="56"/>
      <c r="B128" s="88"/>
      <c r="C128" s="215" t="s">
        <v>186</v>
      </c>
      <c r="D128" s="216"/>
      <c r="E128" s="115">
        <v>1</v>
      </c>
      <c r="F128" s="69" t="s">
        <v>169</v>
      </c>
      <c r="G128" s="39">
        <v>20.93</v>
      </c>
      <c r="H128" s="39">
        <v>20.25</v>
      </c>
      <c r="I128" s="77"/>
      <c r="J128" s="174">
        <f t="shared" ref="J128:J153" si="7">IF(I128&lt;10,G128*I128,H128*I128)</f>
        <v>0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</row>
    <row r="129" spans="1:198" s="4" customFormat="1" ht="21.75" customHeight="1" x14ac:dyDescent="0.25">
      <c r="A129" s="56"/>
      <c r="B129" s="124"/>
      <c r="C129" s="227" t="s">
        <v>185</v>
      </c>
      <c r="D129" s="228"/>
      <c r="E129" s="45">
        <v>1</v>
      </c>
      <c r="F129" s="44" t="s">
        <v>169</v>
      </c>
      <c r="G129" s="39">
        <v>20.93</v>
      </c>
      <c r="H129" s="39">
        <v>20.25</v>
      </c>
      <c r="I129" s="43"/>
      <c r="J129" s="175">
        <f t="shared" si="7"/>
        <v>0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</row>
    <row r="130" spans="1:198" s="4" customFormat="1" ht="21.75" customHeight="1" x14ac:dyDescent="0.25">
      <c r="A130" s="123"/>
      <c r="B130" s="124"/>
      <c r="C130" s="227" t="s">
        <v>184</v>
      </c>
      <c r="D130" s="228"/>
      <c r="E130" s="45">
        <v>1</v>
      </c>
      <c r="F130" s="44" t="s">
        <v>169</v>
      </c>
      <c r="G130" s="39">
        <v>20.93</v>
      </c>
      <c r="H130" s="39">
        <v>20.25</v>
      </c>
      <c r="I130" s="43"/>
      <c r="J130" s="175">
        <f t="shared" si="7"/>
        <v>0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</row>
    <row r="131" spans="1:198" s="4" customFormat="1" ht="21.75" customHeight="1" x14ac:dyDescent="0.25">
      <c r="A131" s="123"/>
      <c r="B131" s="124"/>
      <c r="C131" s="198" t="s">
        <v>183</v>
      </c>
      <c r="D131" s="199"/>
      <c r="E131" s="45">
        <v>1</v>
      </c>
      <c r="F131" s="44" t="s">
        <v>169</v>
      </c>
      <c r="G131" s="39">
        <v>20.93</v>
      </c>
      <c r="H131" s="39">
        <v>20.25</v>
      </c>
      <c r="I131" s="43"/>
      <c r="J131" s="175">
        <f t="shared" si="7"/>
        <v>0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</row>
    <row r="132" spans="1:198" s="4" customFormat="1" ht="21.75" customHeight="1" x14ac:dyDescent="0.25">
      <c r="A132" s="123"/>
      <c r="B132" s="122"/>
      <c r="C132" s="198" t="s">
        <v>182</v>
      </c>
      <c r="D132" s="199"/>
      <c r="E132" s="45">
        <v>1</v>
      </c>
      <c r="F132" s="44" t="s">
        <v>181</v>
      </c>
      <c r="G132" s="39">
        <v>20.93</v>
      </c>
      <c r="H132" s="39">
        <v>20.25</v>
      </c>
      <c r="I132" s="43"/>
      <c r="J132" s="175">
        <f t="shared" si="7"/>
        <v>0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</row>
    <row r="133" spans="1:198" s="4" customFormat="1" ht="21.75" customHeight="1" x14ac:dyDescent="0.25">
      <c r="A133" s="118"/>
      <c r="B133" s="122"/>
      <c r="C133" s="198" t="s">
        <v>180</v>
      </c>
      <c r="D133" s="199"/>
      <c r="E133" s="45">
        <v>1</v>
      </c>
      <c r="F133" s="44" t="s">
        <v>173</v>
      </c>
      <c r="G133" s="39">
        <v>20.93</v>
      </c>
      <c r="H133" s="39">
        <v>20.25</v>
      </c>
      <c r="I133" s="43"/>
      <c r="J133" s="175">
        <f t="shared" si="7"/>
        <v>0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</row>
    <row r="134" spans="1:198" s="4" customFormat="1" ht="21.75" customHeight="1" x14ac:dyDescent="0.25">
      <c r="A134" s="3"/>
      <c r="B134" s="122"/>
      <c r="C134" s="198" t="s">
        <v>179</v>
      </c>
      <c r="D134" s="199"/>
      <c r="E134" s="45">
        <v>1</v>
      </c>
      <c r="F134" s="44" t="s">
        <v>178</v>
      </c>
      <c r="G134" s="39">
        <v>11.11</v>
      </c>
      <c r="H134" s="39">
        <v>10.76</v>
      </c>
      <c r="I134" s="43"/>
      <c r="J134" s="175">
        <f t="shared" si="7"/>
        <v>0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</row>
    <row r="135" spans="1:198" s="4" customFormat="1" ht="21.75" customHeight="1" x14ac:dyDescent="0.25">
      <c r="A135" s="3"/>
      <c r="B135" s="122"/>
      <c r="C135" s="198" t="s">
        <v>177</v>
      </c>
      <c r="D135" s="199"/>
      <c r="E135" s="45">
        <v>1</v>
      </c>
      <c r="F135" s="44" t="s">
        <v>157</v>
      </c>
      <c r="G135" s="39">
        <v>12.56</v>
      </c>
      <c r="H135" s="39">
        <v>12.15</v>
      </c>
      <c r="I135" s="43"/>
      <c r="J135" s="175">
        <f t="shared" si="7"/>
        <v>0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</row>
    <row r="136" spans="1:198" s="4" customFormat="1" ht="21.75" customHeight="1" x14ac:dyDescent="0.25">
      <c r="A136" s="3"/>
      <c r="B136" s="2"/>
      <c r="C136" s="198" t="s">
        <v>176</v>
      </c>
      <c r="D136" s="199"/>
      <c r="E136" s="45">
        <v>1</v>
      </c>
      <c r="F136" s="44" t="s">
        <v>155</v>
      </c>
      <c r="G136" s="39">
        <v>20.93</v>
      </c>
      <c r="H136" s="39">
        <v>20.25</v>
      </c>
      <c r="I136" s="43"/>
      <c r="J136" s="175">
        <f t="shared" si="7"/>
        <v>0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</row>
    <row r="137" spans="1:198" s="4" customFormat="1" ht="21.75" customHeight="1" x14ac:dyDescent="0.25">
      <c r="A137" s="3"/>
      <c r="B137" s="2"/>
      <c r="C137" s="198" t="s">
        <v>175</v>
      </c>
      <c r="D137" s="199"/>
      <c r="E137" s="45">
        <v>1</v>
      </c>
      <c r="F137" s="44" t="s">
        <v>152</v>
      </c>
      <c r="G137" s="39">
        <v>9.77</v>
      </c>
      <c r="H137" s="39">
        <v>9.4499999999999993</v>
      </c>
      <c r="I137" s="43"/>
      <c r="J137" s="175">
        <f t="shared" si="7"/>
        <v>0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</row>
    <row r="138" spans="1:198" ht="21.75" customHeight="1" x14ac:dyDescent="0.25">
      <c r="C138" s="198" t="s">
        <v>174</v>
      </c>
      <c r="D138" s="199"/>
      <c r="E138" s="45">
        <v>1</v>
      </c>
      <c r="F138" s="44" t="s">
        <v>173</v>
      </c>
      <c r="G138" s="39">
        <v>25.11</v>
      </c>
      <c r="H138" s="39">
        <v>24.3</v>
      </c>
      <c r="I138" s="43"/>
      <c r="J138" s="175">
        <f t="shared" si="7"/>
        <v>0</v>
      </c>
    </row>
    <row r="139" spans="1:198" ht="21.75" customHeight="1" x14ac:dyDescent="0.25">
      <c r="C139" s="198" t="s">
        <v>172</v>
      </c>
      <c r="D139" s="199"/>
      <c r="E139" s="45">
        <v>1</v>
      </c>
      <c r="F139" s="44" t="s">
        <v>171</v>
      </c>
      <c r="G139" s="39">
        <v>20.93</v>
      </c>
      <c r="H139" s="39">
        <v>20.25</v>
      </c>
      <c r="I139" s="43"/>
      <c r="J139" s="175">
        <f t="shared" si="7"/>
        <v>0</v>
      </c>
    </row>
    <row r="140" spans="1:198" ht="21.75" customHeight="1" x14ac:dyDescent="0.25">
      <c r="C140" s="198" t="s">
        <v>170</v>
      </c>
      <c r="D140" s="199"/>
      <c r="E140" s="45">
        <v>1</v>
      </c>
      <c r="F140" s="44" t="s">
        <v>169</v>
      </c>
      <c r="G140" s="39">
        <v>20.93</v>
      </c>
      <c r="H140" s="39">
        <v>20.25</v>
      </c>
      <c r="I140" s="43"/>
      <c r="J140" s="175">
        <f t="shared" si="7"/>
        <v>0</v>
      </c>
    </row>
    <row r="141" spans="1:198" ht="21.75" customHeight="1" x14ac:dyDescent="0.25">
      <c r="C141" s="198" t="s">
        <v>168</v>
      </c>
      <c r="D141" s="199"/>
      <c r="E141" s="45">
        <v>1</v>
      </c>
      <c r="F141" s="44" t="s">
        <v>167</v>
      </c>
      <c r="G141" s="39">
        <v>15.44</v>
      </c>
      <c r="H141" s="39">
        <v>14.94</v>
      </c>
      <c r="I141" s="43"/>
      <c r="J141" s="175">
        <f t="shared" si="7"/>
        <v>0</v>
      </c>
    </row>
    <row r="142" spans="1:198" ht="21.75" customHeight="1" x14ac:dyDescent="0.25">
      <c r="C142" s="198" t="s">
        <v>166</v>
      </c>
      <c r="D142" s="199"/>
      <c r="E142" s="45">
        <v>1</v>
      </c>
      <c r="F142" s="44" t="s">
        <v>165</v>
      </c>
      <c r="G142" s="39">
        <v>17.21</v>
      </c>
      <c r="H142" s="39">
        <v>16.649999999999999</v>
      </c>
      <c r="I142" s="43"/>
      <c r="J142" s="175">
        <f t="shared" si="7"/>
        <v>0</v>
      </c>
    </row>
    <row r="143" spans="1:198" ht="21.75" customHeight="1" x14ac:dyDescent="0.25">
      <c r="A143" s="99"/>
      <c r="C143" s="198" t="s">
        <v>164</v>
      </c>
      <c r="D143" s="199"/>
      <c r="E143" s="45">
        <v>1</v>
      </c>
      <c r="F143" s="44" t="s">
        <v>157</v>
      </c>
      <c r="G143" s="39">
        <v>17.21</v>
      </c>
      <c r="H143" s="39">
        <v>16.649999999999999</v>
      </c>
      <c r="I143" s="43"/>
      <c r="J143" s="175">
        <f t="shared" si="7"/>
        <v>0</v>
      </c>
    </row>
    <row r="144" spans="1:198" ht="21.75" customHeight="1" x14ac:dyDescent="0.25">
      <c r="A144" s="99"/>
      <c r="C144" s="198" t="s">
        <v>163</v>
      </c>
      <c r="D144" s="199"/>
      <c r="E144" s="45">
        <v>1</v>
      </c>
      <c r="F144" s="44" t="s">
        <v>162</v>
      </c>
      <c r="G144" s="39">
        <v>17.21</v>
      </c>
      <c r="H144" s="39">
        <v>16.649999999999999</v>
      </c>
      <c r="I144" s="43"/>
      <c r="J144" s="175">
        <f t="shared" si="7"/>
        <v>0</v>
      </c>
    </row>
    <row r="145" spans="1:10" ht="21.75" customHeight="1" x14ac:dyDescent="0.25">
      <c r="B145" s="98"/>
      <c r="C145" s="198" t="s">
        <v>161</v>
      </c>
      <c r="D145" s="199"/>
      <c r="E145" s="45">
        <v>1</v>
      </c>
      <c r="F145" s="44" t="s">
        <v>157</v>
      </c>
      <c r="G145" s="39">
        <v>20.93</v>
      </c>
      <c r="H145" s="39">
        <v>20.25</v>
      </c>
      <c r="I145" s="43"/>
      <c r="J145" s="175">
        <f t="shared" si="7"/>
        <v>0</v>
      </c>
    </row>
    <row r="146" spans="1:10" ht="21.75" customHeight="1" x14ac:dyDescent="0.25">
      <c r="B146" s="170" t="s">
        <v>19</v>
      </c>
      <c r="C146" s="198" t="s">
        <v>160</v>
      </c>
      <c r="D146" s="199"/>
      <c r="E146" s="45">
        <v>1</v>
      </c>
      <c r="F146" s="44" t="s">
        <v>322</v>
      </c>
      <c r="G146" s="39">
        <v>32.549999999999997</v>
      </c>
      <c r="H146" s="39">
        <v>31.5</v>
      </c>
      <c r="I146" s="43"/>
      <c r="J146" s="175">
        <f t="shared" si="7"/>
        <v>0</v>
      </c>
    </row>
    <row r="147" spans="1:10" ht="21.75" customHeight="1" x14ac:dyDescent="0.25">
      <c r="A147" s="99"/>
      <c r="C147" s="198" t="s">
        <v>159</v>
      </c>
      <c r="D147" s="199"/>
      <c r="E147" s="45">
        <v>1</v>
      </c>
      <c r="F147" s="44" t="s">
        <v>18</v>
      </c>
      <c r="G147" s="39">
        <v>20.41</v>
      </c>
      <c r="H147" s="39">
        <v>19.760000000000002</v>
      </c>
      <c r="I147" s="43"/>
      <c r="J147" s="175">
        <f t="shared" si="7"/>
        <v>0</v>
      </c>
    </row>
    <row r="148" spans="1:10" ht="21.75" customHeight="1" x14ac:dyDescent="0.25">
      <c r="A148" s="99"/>
      <c r="C148" s="198" t="s">
        <v>158</v>
      </c>
      <c r="D148" s="199"/>
      <c r="E148" s="45">
        <v>1</v>
      </c>
      <c r="F148" s="44" t="s">
        <v>157</v>
      </c>
      <c r="G148" s="39">
        <v>20.93</v>
      </c>
      <c r="H148" s="39">
        <v>20.25</v>
      </c>
      <c r="I148" s="43"/>
      <c r="J148" s="175">
        <f t="shared" si="7"/>
        <v>0</v>
      </c>
    </row>
    <row r="149" spans="1:10" ht="21.75" customHeight="1" x14ac:dyDescent="0.25">
      <c r="B149" s="98"/>
      <c r="C149" s="198" t="s">
        <v>156</v>
      </c>
      <c r="D149" s="199"/>
      <c r="E149" s="45">
        <v>1</v>
      </c>
      <c r="F149" s="44" t="s">
        <v>155</v>
      </c>
      <c r="G149" s="39">
        <v>20.93</v>
      </c>
      <c r="H149" s="39">
        <v>20.25</v>
      </c>
      <c r="I149" s="43"/>
      <c r="J149" s="175">
        <f t="shared" si="7"/>
        <v>0</v>
      </c>
    </row>
    <row r="150" spans="1:10" ht="21.75" customHeight="1" x14ac:dyDescent="0.25">
      <c r="B150" s="98"/>
      <c r="C150" s="198" t="s">
        <v>154</v>
      </c>
      <c r="D150" s="199"/>
      <c r="E150" s="45">
        <v>1</v>
      </c>
      <c r="F150" s="44" t="s">
        <v>152</v>
      </c>
      <c r="G150" s="39">
        <v>8.84</v>
      </c>
      <c r="H150" s="39">
        <v>8.5500000000000007</v>
      </c>
      <c r="I150" s="43"/>
      <c r="J150" s="175">
        <f t="shared" si="7"/>
        <v>0</v>
      </c>
    </row>
    <row r="151" spans="1:10" ht="21.75" customHeight="1" x14ac:dyDescent="0.25">
      <c r="B151" s="98"/>
      <c r="C151" s="198" t="s">
        <v>153</v>
      </c>
      <c r="D151" s="199"/>
      <c r="E151" s="45">
        <v>1</v>
      </c>
      <c r="F151" s="44" t="s">
        <v>152</v>
      </c>
      <c r="G151" s="39">
        <v>10.28</v>
      </c>
      <c r="H151" s="39">
        <v>9.9499999999999993</v>
      </c>
      <c r="I151" s="43"/>
      <c r="J151" s="175">
        <f t="shared" si="7"/>
        <v>0</v>
      </c>
    </row>
    <row r="152" spans="1:10" ht="21.75" customHeight="1" x14ac:dyDescent="0.25">
      <c r="B152" s="98"/>
      <c r="C152" s="198" t="s">
        <v>151</v>
      </c>
      <c r="D152" s="199"/>
      <c r="E152" s="45">
        <v>1</v>
      </c>
      <c r="F152" s="44" t="s">
        <v>150</v>
      </c>
      <c r="G152" s="39">
        <v>16.690000000000001</v>
      </c>
      <c r="H152" s="39">
        <v>16.16</v>
      </c>
      <c r="I152" s="43"/>
      <c r="J152" s="175">
        <f t="shared" si="7"/>
        <v>0</v>
      </c>
    </row>
    <row r="153" spans="1:10" ht="21.75" customHeight="1" thickBot="1" x14ac:dyDescent="0.3">
      <c r="B153" s="98"/>
      <c r="C153" s="209" t="s">
        <v>149</v>
      </c>
      <c r="D153" s="210"/>
      <c r="E153" s="121">
        <v>1</v>
      </c>
      <c r="F153" s="63" t="s">
        <v>148</v>
      </c>
      <c r="G153" s="62">
        <v>16.690000000000001</v>
      </c>
      <c r="H153" s="63">
        <v>16.16</v>
      </c>
      <c r="I153" s="72"/>
      <c r="J153" s="177">
        <f t="shared" si="7"/>
        <v>0</v>
      </c>
    </row>
    <row r="154" spans="1:10" s="4" customFormat="1" ht="18" customHeight="1" x14ac:dyDescent="0.25">
      <c r="A154" s="2"/>
      <c r="B154" s="2"/>
      <c r="C154" s="84"/>
      <c r="D154" s="84"/>
      <c r="E154" s="120"/>
      <c r="F154" s="82"/>
      <c r="G154" s="81"/>
      <c r="H154" s="81"/>
      <c r="I154" s="12" t="s">
        <v>147</v>
      </c>
      <c r="J154" s="178">
        <f>SUM(J128:J153)</f>
        <v>0</v>
      </c>
    </row>
    <row r="155" spans="1:10" ht="27.75" x14ac:dyDescent="0.25">
      <c r="A155" s="207" t="s">
        <v>146</v>
      </c>
      <c r="B155" s="207"/>
      <c r="C155" s="207"/>
      <c r="D155" s="207"/>
      <c r="E155" s="207"/>
      <c r="F155" s="207"/>
      <c r="G155" s="207"/>
      <c r="H155" s="207"/>
      <c r="I155" s="207"/>
      <c r="J155" s="207"/>
    </row>
    <row r="156" spans="1:10" ht="15" thickBot="1" x14ac:dyDescent="0.3">
      <c r="C156" s="119" t="s">
        <v>145</v>
      </c>
    </row>
    <row r="157" spans="1:10" ht="24" customHeight="1" thickBot="1" x14ac:dyDescent="0.3">
      <c r="A157" s="56"/>
      <c r="B157" s="55"/>
      <c r="C157" s="54"/>
      <c r="E157" s="53" t="s">
        <v>85</v>
      </c>
      <c r="F157" s="52" t="s">
        <v>30</v>
      </c>
      <c r="G157" s="52" t="s">
        <v>84</v>
      </c>
      <c r="H157" s="52" t="s">
        <v>83</v>
      </c>
      <c r="I157" s="52" t="s">
        <v>27</v>
      </c>
      <c r="J157" s="51" t="s">
        <v>14</v>
      </c>
    </row>
    <row r="158" spans="1:10" ht="21" customHeight="1" x14ac:dyDescent="0.25">
      <c r="A158" s="118"/>
      <c r="B158" s="98"/>
      <c r="C158" s="215" t="s">
        <v>144</v>
      </c>
      <c r="D158" s="216"/>
      <c r="E158" s="115">
        <v>1</v>
      </c>
      <c r="F158" s="69" t="s">
        <v>198</v>
      </c>
      <c r="G158" s="195">
        <v>4.5999999999999996</v>
      </c>
      <c r="H158" s="195">
        <v>4.46</v>
      </c>
      <c r="I158" s="77"/>
      <c r="J158" s="174">
        <f>IF(I158&lt;10,G158*I158,H158*I158)</f>
        <v>0</v>
      </c>
    </row>
    <row r="159" spans="1:10" ht="21" customHeight="1" x14ac:dyDescent="0.25">
      <c r="A159" s="118"/>
      <c r="B159" s="170" t="s">
        <v>19</v>
      </c>
      <c r="C159" s="198" t="s">
        <v>324</v>
      </c>
      <c r="D159" s="199"/>
      <c r="E159" s="45">
        <v>1</v>
      </c>
      <c r="F159" s="67" t="s">
        <v>198</v>
      </c>
      <c r="G159" s="39">
        <v>4.5999999999999996</v>
      </c>
      <c r="H159" s="39">
        <v>4.46</v>
      </c>
      <c r="I159" s="43"/>
      <c r="J159" s="175">
        <f t="shared" ref="J159:J160" si="8">IF(I159&lt;10,G159*I159,H159*I159)</f>
        <v>0</v>
      </c>
    </row>
    <row r="160" spans="1:10" ht="21" customHeight="1" x14ac:dyDescent="0.25">
      <c r="A160" s="118"/>
      <c r="B160" s="170" t="s">
        <v>19</v>
      </c>
      <c r="C160" s="198" t="s">
        <v>323</v>
      </c>
      <c r="D160" s="199"/>
      <c r="E160" s="45">
        <v>1</v>
      </c>
      <c r="F160" s="67" t="s">
        <v>198</v>
      </c>
      <c r="G160" s="39">
        <v>6.09</v>
      </c>
      <c r="H160" s="39">
        <v>5.9</v>
      </c>
      <c r="I160" s="43"/>
      <c r="J160" s="175">
        <f t="shared" si="8"/>
        <v>0</v>
      </c>
    </row>
    <row r="161" spans="1:198" ht="21" customHeight="1" x14ac:dyDescent="0.25">
      <c r="A161" s="99"/>
      <c r="B161" s="98"/>
      <c r="C161" s="198" t="s">
        <v>143</v>
      </c>
      <c r="D161" s="199"/>
      <c r="E161" s="45">
        <v>1</v>
      </c>
      <c r="F161" s="44" t="s">
        <v>98</v>
      </c>
      <c r="G161" s="39">
        <v>9.58</v>
      </c>
      <c r="H161" s="39">
        <v>9.27</v>
      </c>
      <c r="I161" s="43"/>
      <c r="J161" s="175">
        <f>IF(I161&lt;10,G161*I161,H161*I161)</f>
        <v>0</v>
      </c>
    </row>
    <row r="162" spans="1:198" ht="21" customHeight="1" x14ac:dyDescent="0.25">
      <c r="A162" s="99"/>
      <c r="B162" s="98"/>
      <c r="C162" s="198" t="s">
        <v>142</v>
      </c>
      <c r="D162" s="199"/>
      <c r="E162" s="45">
        <v>3</v>
      </c>
      <c r="F162" s="44" t="s">
        <v>141</v>
      </c>
      <c r="G162" s="39">
        <v>6.28</v>
      </c>
      <c r="H162" s="39">
        <v>6.08</v>
      </c>
      <c r="I162" s="43"/>
      <c r="J162" s="175">
        <f>IF(I162&lt;3,0,IF(I162&lt;10,G162*I162,H162*I162))</f>
        <v>0</v>
      </c>
    </row>
    <row r="163" spans="1:198" ht="21" customHeight="1" x14ac:dyDescent="0.25">
      <c r="A163" s="99"/>
      <c r="B163" s="98"/>
      <c r="C163" s="198" t="s">
        <v>140</v>
      </c>
      <c r="D163" s="199"/>
      <c r="E163" s="45">
        <v>2</v>
      </c>
      <c r="F163" s="67" t="s">
        <v>198</v>
      </c>
      <c r="G163" s="39">
        <v>8.32</v>
      </c>
      <c r="H163" s="39">
        <v>8.06</v>
      </c>
      <c r="I163" s="43"/>
      <c r="J163" s="175">
        <f>IF(I163&lt;2,0,IF(I163&lt;10,G163*I163,H163*I163))</f>
        <v>0</v>
      </c>
    </row>
    <row r="164" spans="1:198" ht="21" customHeight="1" x14ac:dyDescent="0.25">
      <c r="A164" s="99"/>
      <c r="B164" s="98"/>
      <c r="C164" s="198" t="s">
        <v>139</v>
      </c>
      <c r="D164" s="199"/>
      <c r="E164" s="45">
        <v>3</v>
      </c>
      <c r="F164" s="44" t="s">
        <v>88</v>
      </c>
      <c r="G164" s="39">
        <v>7.39</v>
      </c>
      <c r="H164" s="39">
        <v>7.16</v>
      </c>
      <c r="I164" s="43"/>
      <c r="J164" s="175">
        <f>IF(I164&lt;3,0,IF(I164&lt;10,G164*I164,H164*I164))</f>
        <v>0</v>
      </c>
    </row>
    <row r="165" spans="1:198" ht="21" customHeight="1" x14ac:dyDescent="0.25">
      <c r="A165" s="99"/>
      <c r="B165" s="98"/>
      <c r="C165" s="198" t="s">
        <v>138</v>
      </c>
      <c r="D165" s="199"/>
      <c r="E165" s="45">
        <v>1</v>
      </c>
      <c r="F165" s="44" t="s">
        <v>20</v>
      </c>
      <c r="G165" s="39">
        <v>15.76</v>
      </c>
      <c r="H165" s="39">
        <v>15.26</v>
      </c>
      <c r="I165" s="43"/>
      <c r="J165" s="175">
        <f>IF(I165&lt;10,G165*I165,H165*I165)</f>
        <v>0</v>
      </c>
    </row>
    <row r="166" spans="1:198" ht="21" customHeight="1" x14ac:dyDescent="0.25">
      <c r="A166" s="99"/>
      <c r="B166" s="98"/>
      <c r="C166" s="198" t="s">
        <v>137</v>
      </c>
      <c r="D166" s="199"/>
      <c r="E166" s="45">
        <v>3</v>
      </c>
      <c r="F166" s="44" t="s">
        <v>91</v>
      </c>
      <c r="G166" s="39">
        <v>4.1900000000000004</v>
      </c>
      <c r="H166" s="39">
        <v>4.05</v>
      </c>
      <c r="I166" s="43"/>
      <c r="J166" s="175">
        <f>IF(I166&lt;3,0,IF(I166&lt;10,G166*I166,H166*I166))</f>
        <v>0</v>
      </c>
    </row>
    <row r="167" spans="1:198" ht="21" customHeight="1" x14ac:dyDescent="0.25">
      <c r="A167" s="99"/>
      <c r="B167" s="98"/>
      <c r="C167" s="198" t="s">
        <v>325</v>
      </c>
      <c r="D167" s="199"/>
      <c r="E167" s="45">
        <v>1</v>
      </c>
      <c r="F167" s="44" t="s">
        <v>18</v>
      </c>
      <c r="G167" s="39">
        <v>12.69</v>
      </c>
      <c r="H167" s="39">
        <v>12.29</v>
      </c>
      <c r="I167" s="43"/>
      <c r="J167" s="175">
        <f>IF(I167&lt;10,G167*I167,H167*I167)</f>
        <v>0</v>
      </c>
    </row>
    <row r="168" spans="1:198" ht="21" customHeight="1" x14ac:dyDescent="0.25">
      <c r="A168" s="99"/>
      <c r="B168" s="98"/>
      <c r="C168" s="198" t="s">
        <v>136</v>
      </c>
      <c r="D168" s="199"/>
      <c r="E168" s="45">
        <v>1</v>
      </c>
      <c r="F168" s="44" t="s">
        <v>326</v>
      </c>
      <c r="G168" s="39">
        <v>79</v>
      </c>
      <c r="H168" s="39">
        <v>76.459999999999994</v>
      </c>
      <c r="I168" s="43"/>
      <c r="J168" s="175">
        <f>IF(I168&lt;10,G168*I168,H168*I168)</f>
        <v>0</v>
      </c>
    </row>
    <row r="169" spans="1:198" ht="21" customHeight="1" x14ac:dyDescent="0.25">
      <c r="A169" s="99"/>
      <c r="B169" s="98"/>
      <c r="C169" s="198" t="s">
        <v>135</v>
      </c>
      <c r="D169" s="199"/>
      <c r="E169" s="45">
        <v>3</v>
      </c>
      <c r="F169" s="44" t="s">
        <v>93</v>
      </c>
      <c r="G169" s="39">
        <v>7.39</v>
      </c>
      <c r="H169" s="39">
        <v>7.16</v>
      </c>
      <c r="I169" s="43"/>
      <c r="J169" s="175">
        <f t="shared" ref="J169:J182" si="9">IF(I169&lt;3,0,IF(I169&lt;10,G169*I169,H169*I169))</f>
        <v>0</v>
      </c>
    </row>
    <row r="170" spans="1:198" ht="21" customHeight="1" x14ac:dyDescent="0.25">
      <c r="B170" s="98"/>
      <c r="C170" s="198" t="s">
        <v>134</v>
      </c>
      <c r="D170" s="199"/>
      <c r="E170" s="45">
        <v>3</v>
      </c>
      <c r="F170" s="44" t="s">
        <v>93</v>
      </c>
      <c r="G170" s="39">
        <v>6.46</v>
      </c>
      <c r="H170" s="39">
        <v>6.26</v>
      </c>
      <c r="I170" s="43"/>
      <c r="J170" s="175">
        <f t="shared" si="9"/>
        <v>0</v>
      </c>
    </row>
    <row r="171" spans="1:198" ht="21" customHeight="1" x14ac:dyDescent="0.25">
      <c r="B171" s="98"/>
      <c r="C171" s="198" t="s">
        <v>132</v>
      </c>
      <c r="D171" s="199"/>
      <c r="E171" s="45">
        <v>3</v>
      </c>
      <c r="F171" s="44" t="s">
        <v>131</v>
      </c>
      <c r="G171" s="39">
        <v>6.74</v>
      </c>
      <c r="H171" s="39">
        <v>6.53</v>
      </c>
      <c r="I171" s="43"/>
      <c r="J171" s="175">
        <f t="shared" si="9"/>
        <v>0</v>
      </c>
    </row>
    <row r="172" spans="1:198" ht="21" customHeight="1" x14ac:dyDescent="0.25">
      <c r="B172" s="98"/>
      <c r="C172" s="198" t="s">
        <v>130</v>
      </c>
      <c r="D172" s="199"/>
      <c r="E172" s="45">
        <v>3</v>
      </c>
      <c r="F172" s="44" t="s">
        <v>94</v>
      </c>
      <c r="G172" s="39">
        <v>5.21</v>
      </c>
      <c r="H172" s="39">
        <v>5.04</v>
      </c>
      <c r="I172" s="43"/>
      <c r="J172" s="175">
        <f t="shared" si="9"/>
        <v>0</v>
      </c>
    </row>
    <row r="173" spans="1:198" ht="21" customHeight="1" x14ac:dyDescent="0.25">
      <c r="B173" s="98"/>
      <c r="C173" s="198" t="s">
        <v>129</v>
      </c>
      <c r="D173" s="199"/>
      <c r="E173" s="45">
        <v>3</v>
      </c>
      <c r="F173" s="44" t="s">
        <v>128</v>
      </c>
      <c r="G173" s="39">
        <v>4.5999999999999996</v>
      </c>
      <c r="H173" s="39">
        <v>4.46</v>
      </c>
      <c r="I173" s="43"/>
      <c r="J173" s="175">
        <f t="shared" si="9"/>
        <v>0</v>
      </c>
    </row>
    <row r="174" spans="1:198" s="4" customFormat="1" ht="21" customHeight="1" x14ac:dyDescent="0.25">
      <c r="A174" s="117"/>
      <c r="B174" s="98"/>
      <c r="C174" s="198" t="s">
        <v>127</v>
      </c>
      <c r="D174" s="199"/>
      <c r="E174" s="45">
        <v>3</v>
      </c>
      <c r="F174" s="44" t="s">
        <v>98</v>
      </c>
      <c r="G174" s="39">
        <v>7.86</v>
      </c>
      <c r="H174" s="39">
        <v>7.61</v>
      </c>
      <c r="I174" s="43"/>
      <c r="J174" s="175">
        <f t="shared" si="9"/>
        <v>0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</row>
    <row r="175" spans="1:198" s="4" customFormat="1" ht="21" customHeight="1" x14ac:dyDescent="0.25">
      <c r="A175" s="49" t="s">
        <v>19</v>
      </c>
      <c r="B175" s="98"/>
      <c r="C175" s="198" t="s">
        <v>126</v>
      </c>
      <c r="D175" s="199"/>
      <c r="E175" s="45">
        <v>3</v>
      </c>
      <c r="F175" s="44" t="s">
        <v>200</v>
      </c>
      <c r="G175" s="39">
        <v>3.63</v>
      </c>
      <c r="H175" s="39">
        <v>3.51</v>
      </c>
      <c r="I175" s="43"/>
      <c r="J175" s="175">
        <f t="shared" si="9"/>
        <v>0</v>
      </c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</row>
    <row r="176" spans="1:198" s="4" customFormat="1" ht="21" customHeight="1" x14ac:dyDescent="0.25">
      <c r="A176" s="117"/>
      <c r="B176" s="98"/>
      <c r="C176" s="198" t="s">
        <v>125</v>
      </c>
      <c r="D176" s="199"/>
      <c r="E176" s="45">
        <v>3</v>
      </c>
      <c r="F176" s="44" t="s">
        <v>98</v>
      </c>
      <c r="G176" s="39">
        <v>5.53</v>
      </c>
      <c r="H176" s="39">
        <v>5.36</v>
      </c>
      <c r="I176" s="43"/>
      <c r="J176" s="175">
        <f t="shared" si="9"/>
        <v>0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</row>
    <row r="177" spans="1:198" s="4" customFormat="1" ht="21" customHeight="1" x14ac:dyDescent="0.25">
      <c r="A177" s="117"/>
      <c r="B177" s="98"/>
      <c r="C177" s="198" t="s">
        <v>124</v>
      </c>
      <c r="D177" s="199"/>
      <c r="E177" s="45">
        <v>3</v>
      </c>
      <c r="F177" s="44" t="s">
        <v>111</v>
      </c>
      <c r="G177" s="39">
        <v>5.12</v>
      </c>
      <c r="H177" s="39">
        <v>4.95</v>
      </c>
      <c r="I177" s="43"/>
      <c r="J177" s="175">
        <f t="shared" si="9"/>
        <v>0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</row>
    <row r="178" spans="1:198" s="4" customFormat="1" ht="21" customHeight="1" x14ac:dyDescent="0.25">
      <c r="A178" s="49" t="s">
        <v>19</v>
      </c>
      <c r="B178" s="98"/>
      <c r="C178" s="233" t="s">
        <v>345</v>
      </c>
      <c r="D178" s="234"/>
      <c r="E178" s="45">
        <v>3</v>
      </c>
      <c r="F178" s="44" t="s">
        <v>91</v>
      </c>
      <c r="G178" s="39">
        <v>5.3</v>
      </c>
      <c r="H178" s="39">
        <v>5.13</v>
      </c>
      <c r="I178" s="43"/>
      <c r="J178" s="175">
        <f t="shared" si="9"/>
        <v>0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</row>
    <row r="179" spans="1:198" s="4" customFormat="1" ht="21" customHeight="1" x14ac:dyDescent="0.25">
      <c r="A179" s="49"/>
      <c r="B179" s="170" t="s">
        <v>19</v>
      </c>
      <c r="C179" s="193" t="s">
        <v>327</v>
      </c>
      <c r="D179" s="194"/>
      <c r="E179" s="45">
        <v>3</v>
      </c>
      <c r="F179" s="44" t="s">
        <v>198</v>
      </c>
      <c r="G179" s="39">
        <v>6.46</v>
      </c>
      <c r="H179" s="39">
        <v>6.26</v>
      </c>
      <c r="I179" s="43"/>
      <c r="J179" s="175">
        <f t="shared" si="9"/>
        <v>0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</row>
    <row r="180" spans="1:198" s="4" customFormat="1" ht="21" customHeight="1" x14ac:dyDescent="0.25">
      <c r="A180" s="117"/>
      <c r="B180" s="98"/>
      <c r="C180" s="198" t="s">
        <v>123</v>
      </c>
      <c r="D180" s="199"/>
      <c r="E180" s="45">
        <v>3</v>
      </c>
      <c r="F180" s="44" t="s">
        <v>98</v>
      </c>
      <c r="G180" s="39">
        <v>4.2300000000000004</v>
      </c>
      <c r="H180" s="39">
        <v>4.0999999999999996</v>
      </c>
      <c r="I180" s="43"/>
      <c r="J180" s="175">
        <f t="shared" si="9"/>
        <v>0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</row>
    <row r="181" spans="1:198" s="4" customFormat="1" ht="21" customHeight="1" x14ac:dyDescent="0.25">
      <c r="A181" s="117"/>
      <c r="B181" s="98"/>
      <c r="C181" s="198" t="s">
        <v>122</v>
      </c>
      <c r="D181" s="199"/>
      <c r="E181" s="45">
        <v>3</v>
      </c>
      <c r="F181" s="44" t="s">
        <v>98</v>
      </c>
      <c r="G181" s="39">
        <v>3.81</v>
      </c>
      <c r="H181" s="39">
        <v>3.69</v>
      </c>
      <c r="I181" s="43"/>
      <c r="J181" s="175">
        <f t="shared" si="9"/>
        <v>0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</row>
    <row r="182" spans="1:198" s="4" customFormat="1" ht="21" customHeight="1" x14ac:dyDescent="0.25">
      <c r="A182" s="117"/>
      <c r="B182" s="98"/>
      <c r="C182" s="198" t="s">
        <v>121</v>
      </c>
      <c r="D182" s="199"/>
      <c r="E182" s="45">
        <v>3</v>
      </c>
      <c r="F182" s="44" t="s">
        <v>105</v>
      </c>
      <c r="G182" s="39">
        <v>7.86</v>
      </c>
      <c r="H182" s="39">
        <v>7.61</v>
      </c>
      <c r="I182" s="43"/>
      <c r="J182" s="175">
        <f t="shared" si="9"/>
        <v>0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</row>
    <row r="183" spans="1:198" s="4" customFormat="1" ht="21" customHeight="1" x14ac:dyDescent="0.25">
      <c r="A183" s="117"/>
      <c r="B183" s="98"/>
      <c r="C183" s="198" t="s">
        <v>120</v>
      </c>
      <c r="D183" s="199"/>
      <c r="E183" s="45">
        <v>1</v>
      </c>
      <c r="F183" s="44" t="s">
        <v>198</v>
      </c>
      <c r="G183" s="39">
        <v>10.7</v>
      </c>
      <c r="H183" s="39">
        <v>10.35</v>
      </c>
      <c r="I183" s="43"/>
      <c r="J183" s="175">
        <f>IF(I183&lt;10,G183*I183,H183*I183)</f>
        <v>0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</row>
    <row r="184" spans="1:198" s="4" customFormat="1" ht="21" customHeight="1" x14ac:dyDescent="0.25">
      <c r="A184" s="117"/>
      <c r="B184" s="98"/>
      <c r="C184" s="198" t="s">
        <v>119</v>
      </c>
      <c r="D184" s="199"/>
      <c r="E184" s="45">
        <v>1</v>
      </c>
      <c r="F184" s="44" t="s">
        <v>198</v>
      </c>
      <c r="G184" s="39">
        <v>6.23</v>
      </c>
      <c r="H184" s="39">
        <v>6.03</v>
      </c>
      <c r="I184" s="43"/>
      <c r="J184" s="175">
        <f>IF(I184&lt;10,G184*I184,H184*I184)</f>
        <v>0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</row>
    <row r="185" spans="1:198" s="4" customFormat="1" ht="21" customHeight="1" x14ac:dyDescent="0.25">
      <c r="A185" s="117"/>
      <c r="B185" s="98"/>
      <c r="C185" s="198" t="s">
        <v>118</v>
      </c>
      <c r="D185" s="199"/>
      <c r="E185" s="45">
        <v>3</v>
      </c>
      <c r="F185" s="44" t="s">
        <v>94</v>
      </c>
      <c r="G185" s="39">
        <v>6.84</v>
      </c>
      <c r="H185" s="39">
        <v>6.62</v>
      </c>
      <c r="I185" s="43"/>
      <c r="J185" s="175">
        <f>IF(I185&lt;3,0,IF(I185&lt;10,G185*I185,H185*I185))</f>
        <v>0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</row>
    <row r="186" spans="1:198" s="4" customFormat="1" ht="21" customHeight="1" x14ac:dyDescent="0.25">
      <c r="A186" s="99"/>
      <c r="B186" s="98"/>
      <c r="C186" s="198" t="s">
        <v>117</v>
      </c>
      <c r="D186" s="199"/>
      <c r="E186" s="45">
        <v>3</v>
      </c>
      <c r="F186" s="44" t="s">
        <v>105</v>
      </c>
      <c r="G186" s="39">
        <v>4.32</v>
      </c>
      <c r="H186" s="39">
        <v>4.1900000000000004</v>
      </c>
      <c r="I186" s="43"/>
      <c r="J186" s="175">
        <f>IF(I186&lt;3,0,IF(I186&lt;10,G186*I186,H186*I186))</f>
        <v>0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</row>
    <row r="187" spans="1:198" s="4" customFormat="1" ht="21" customHeight="1" x14ac:dyDescent="0.25">
      <c r="A187" s="99"/>
      <c r="B187" s="98"/>
      <c r="C187" s="198" t="s">
        <v>116</v>
      </c>
      <c r="D187" s="199"/>
      <c r="E187" s="45">
        <v>3</v>
      </c>
      <c r="F187" s="44" t="s">
        <v>94</v>
      </c>
      <c r="G187" s="39">
        <v>4.84</v>
      </c>
      <c r="H187" s="39">
        <v>4.68</v>
      </c>
      <c r="I187" s="43"/>
      <c r="J187" s="175">
        <f>IF(I187&lt;3,0,IF(I187&lt;10,G187*I187,H187*I187))</f>
        <v>0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</row>
    <row r="188" spans="1:198" s="4" customFormat="1" ht="21" customHeight="1" x14ac:dyDescent="0.25">
      <c r="A188" s="99"/>
      <c r="B188" s="98"/>
      <c r="C188" s="198" t="s">
        <v>115</v>
      </c>
      <c r="D188" s="199"/>
      <c r="E188" s="45">
        <v>3</v>
      </c>
      <c r="F188" s="44" t="s">
        <v>94</v>
      </c>
      <c r="G188" s="39">
        <v>4.84</v>
      </c>
      <c r="H188" s="39">
        <v>4.68</v>
      </c>
      <c r="I188" s="43"/>
      <c r="J188" s="175">
        <f>IF(I188&lt;3,0,IF(I188&lt;10,G188*I188,H188*I188))</f>
        <v>0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</row>
    <row r="189" spans="1:198" s="4" customFormat="1" ht="21" customHeight="1" x14ac:dyDescent="0.25">
      <c r="A189" s="99"/>
      <c r="B189" s="98"/>
      <c r="C189" s="198" t="s">
        <v>114</v>
      </c>
      <c r="D189" s="199"/>
      <c r="E189" s="45">
        <v>3</v>
      </c>
      <c r="F189" s="44" t="s">
        <v>94</v>
      </c>
      <c r="G189" s="39">
        <v>5.72</v>
      </c>
      <c r="H189" s="39">
        <v>5.54</v>
      </c>
      <c r="I189" s="43"/>
      <c r="J189" s="175">
        <f>IF(I189&lt;3,0,IF(I189&lt;10,G189*I189,H189*I189))</f>
        <v>0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</row>
    <row r="190" spans="1:198" s="4" customFormat="1" ht="21" customHeight="1" x14ac:dyDescent="0.25">
      <c r="A190" s="99"/>
      <c r="B190" s="98"/>
      <c r="C190" s="198" t="s">
        <v>113</v>
      </c>
      <c r="D190" s="199"/>
      <c r="E190" s="45">
        <v>1</v>
      </c>
      <c r="F190" s="44" t="s">
        <v>105</v>
      </c>
      <c r="G190" s="39">
        <v>8.32</v>
      </c>
      <c r="H190" s="39">
        <v>8.06</v>
      </c>
      <c r="I190" s="43"/>
      <c r="J190" s="175">
        <f>IF(I190&lt;10,G190*I190,H190*I190)</f>
        <v>0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</row>
    <row r="191" spans="1:198" s="4" customFormat="1" ht="21" customHeight="1" x14ac:dyDescent="0.25">
      <c r="A191" s="99"/>
      <c r="B191" s="170" t="s">
        <v>19</v>
      </c>
      <c r="C191" s="198" t="s">
        <v>328</v>
      </c>
      <c r="D191" s="199"/>
      <c r="E191" s="45">
        <v>1</v>
      </c>
      <c r="F191" s="44" t="s">
        <v>198</v>
      </c>
      <c r="G191" s="39">
        <v>8.32</v>
      </c>
      <c r="H191" s="39">
        <v>8.06</v>
      </c>
      <c r="I191" s="43"/>
      <c r="J191" s="175">
        <f>IF(I191&lt;10,G191*I191,H191*I191)</f>
        <v>0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</row>
    <row r="192" spans="1:198" s="4" customFormat="1" ht="21" customHeight="1" x14ac:dyDescent="0.25">
      <c r="A192" s="99"/>
      <c r="B192" s="170" t="s">
        <v>19</v>
      </c>
      <c r="C192" s="198" t="s">
        <v>329</v>
      </c>
      <c r="D192" s="199"/>
      <c r="E192" s="45">
        <v>1</v>
      </c>
      <c r="F192" s="44" t="s">
        <v>198</v>
      </c>
      <c r="G192" s="39">
        <v>7.25</v>
      </c>
      <c r="H192" s="39">
        <v>7.02</v>
      </c>
      <c r="I192" s="43"/>
      <c r="J192" s="175">
        <f>IF(I192&lt;10,G192*I192,H192*I192)</f>
        <v>0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</row>
    <row r="193" spans="1:198" s="4" customFormat="1" ht="21" customHeight="1" x14ac:dyDescent="0.25">
      <c r="A193" s="99"/>
      <c r="B193" s="2"/>
      <c r="C193" s="198" t="s">
        <v>112</v>
      </c>
      <c r="D193" s="199"/>
      <c r="E193" s="45">
        <v>3</v>
      </c>
      <c r="F193" s="44" t="s">
        <v>111</v>
      </c>
      <c r="G193" s="39">
        <v>4.2300000000000004</v>
      </c>
      <c r="H193" s="39">
        <v>4.0999999999999996</v>
      </c>
      <c r="I193" s="43"/>
      <c r="J193" s="175">
        <f t="shared" ref="J193:J213" si="10">IF(I193&lt;3,0,IF(I193&lt;10,G193*I193,H193*I193))</f>
        <v>0</v>
      </c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</row>
    <row r="194" spans="1:198" s="4" customFormat="1" ht="21" customHeight="1" x14ac:dyDescent="0.25">
      <c r="A194" s="99"/>
      <c r="B194" s="2"/>
      <c r="C194" s="198" t="s">
        <v>110</v>
      </c>
      <c r="D194" s="199"/>
      <c r="E194" s="45">
        <v>3</v>
      </c>
      <c r="F194" s="44" t="s">
        <v>94</v>
      </c>
      <c r="G194" s="39">
        <v>3.39</v>
      </c>
      <c r="H194" s="39">
        <v>3.29</v>
      </c>
      <c r="I194" s="43"/>
      <c r="J194" s="175">
        <f t="shared" si="10"/>
        <v>0</v>
      </c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</row>
    <row r="195" spans="1:198" s="4" customFormat="1" ht="21" customHeight="1" x14ac:dyDescent="0.25">
      <c r="A195" s="3"/>
      <c r="B195" s="170" t="s">
        <v>19</v>
      </c>
      <c r="C195" s="198" t="s">
        <v>330</v>
      </c>
      <c r="D195" s="199"/>
      <c r="E195" s="45">
        <v>3</v>
      </c>
      <c r="F195" s="44" t="s">
        <v>198</v>
      </c>
      <c r="G195" s="39">
        <v>7.11</v>
      </c>
      <c r="H195" s="39">
        <v>6.89</v>
      </c>
      <c r="I195" s="43"/>
      <c r="J195" s="175">
        <f t="shared" si="10"/>
        <v>0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</row>
    <row r="196" spans="1:198" s="4" customFormat="1" ht="21" customHeight="1" x14ac:dyDescent="0.25">
      <c r="A196" s="3"/>
      <c r="B196" s="2"/>
      <c r="C196" s="198" t="s">
        <v>109</v>
      </c>
      <c r="D196" s="199"/>
      <c r="E196" s="45">
        <v>3</v>
      </c>
      <c r="F196" s="44" t="s">
        <v>98</v>
      </c>
      <c r="G196" s="39">
        <v>7.39</v>
      </c>
      <c r="H196" s="39">
        <v>7.16</v>
      </c>
      <c r="I196" s="43"/>
      <c r="J196" s="175">
        <f t="shared" si="10"/>
        <v>0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</row>
    <row r="197" spans="1:198" s="4" customFormat="1" ht="21" customHeight="1" x14ac:dyDescent="0.25">
      <c r="A197" s="3"/>
      <c r="B197" s="2"/>
      <c r="C197" s="198" t="s">
        <v>108</v>
      </c>
      <c r="D197" s="199"/>
      <c r="E197" s="45">
        <v>3</v>
      </c>
      <c r="F197" s="44" t="s">
        <v>98</v>
      </c>
      <c r="G197" s="39">
        <v>7.39</v>
      </c>
      <c r="H197" s="39">
        <v>7.16</v>
      </c>
      <c r="I197" s="43"/>
      <c r="J197" s="175">
        <f t="shared" si="10"/>
        <v>0</v>
      </c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</row>
    <row r="198" spans="1:198" s="4" customFormat="1" ht="21" customHeight="1" x14ac:dyDescent="0.25">
      <c r="A198" s="3"/>
      <c r="B198" s="170" t="s">
        <v>19</v>
      </c>
      <c r="C198" s="198" t="s">
        <v>331</v>
      </c>
      <c r="D198" s="199"/>
      <c r="E198" s="45">
        <v>3</v>
      </c>
      <c r="F198" s="44" t="s">
        <v>198</v>
      </c>
      <c r="G198" s="39">
        <v>10</v>
      </c>
      <c r="H198" s="39">
        <v>9.68</v>
      </c>
      <c r="I198" s="43"/>
      <c r="J198" s="175">
        <f t="shared" ref="J198" si="11">IF(I198&lt;3,0,IF(I198&lt;10,G198*I198,H198*I198))</f>
        <v>0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</row>
    <row r="199" spans="1:198" s="4" customFormat="1" ht="21" customHeight="1" x14ac:dyDescent="0.25">
      <c r="A199" s="3"/>
      <c r="B199" s="2"/>
      <c r="C199" s="198" t="s">
        <v>107</v>
      </c>
      <c r="D199" s="199"/>
      <c r="E199" s="45">
        <v>3</v>
      </c>
      <c r="F199" s="44" t="s">
        <v>200</v>
      </c>
      <c r="G199" s="39">
        <v>3.07</v>
      </c>
      <c r="H199" s="39">
        <v>2.97</v>
      </c>
      <c r="I199" s="43"/>
      <c r="J199" s="175">
        <f t="shared" si="10"/>
        <v>0</v>
      </c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</row>
    <row r="200" spans="1:198" s="4" customFormat="1" ht="21" customHeight="1" x14ac:dyDescent="0.25">
      <c r="A200" s="3"/>
      <c r="B200" s="2"/>
      <c r="C200" s="198" t="s">
        <v>106</v>
      </c>
      <c r="D200" s="199"/>
      <c r="E200" s="45">
        <v>3</v>
      </c>
      <c r="F200" s="44" t="s">
        <v>105</v>
      </c>
      <c r="G200" s="39">
        <v>4.84</v>
      </c>
      <c r="H200" s="39">
        <v>4.68</v>
      </c>
      <c r="I200" s="43"/>
      <c r="J200" s="175">
        <f t="shared" si="10"/>
        <v>0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</row>
    <row r="201" spans="1:198" s="4" customFormat="1" ht="21" customHeight="1" x14ac:dyDescent="0.25">
      <c r="A201" s="3"/>
      <c r="B201" s="170" t="s">
        <v>19</v>
      </c>
      <c r="C201" s="198" t="s">
        <v>332</v>
      </c>
      <c r="D201" s="199"/>
      <c r="E201" s="45">
        <v>3</v>
      </c>
      <c r="F201" s="44" t="s">
        <v>93</v>
      </c>
      <c r="G201" s="39">
        <v>8.32</v>
      </c>
      <c r="H201" s="39">
        <v>8.06</v>
      </c>
      <c r="I201" s="43"/>
      <c r="J201" s="175">
        <f t="shared" si="10"/>
        <v>0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</row>
    <row r="202" spans="1:198" s="4" customFormat="1" ht="21" customHeight="1" x14ac:dyDescent="0.25">
      <c r="A202" s="3"/>
      <c r="B202" s="2"/>
      <c r="C202" s="198" t="s">
        <v>104</v>
      </c>
      <c r="D202" s="199"/>
      <c r="E202" s="45">
        <v>3</v>
      </c>
      <c r="F202" s="44" t="s">
        <v>88</v>
      </c>
      <c r="G202" s="39">
        <v>4.32</v>
      </c>
      <c r="H202" s="39">
        <v>4.1900000000000004</v>
      </c>
      <c r="I202" s="43"/>
      <c r="J202" s="175">
        <f t="shared" si="10"/>
        <v>0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</row>
    <row r="203" spans="1:198" s="4" customFormat="1" ht="21" customHeight="1" x14ac:dyDescent="0.25">
      <c r="A203" s="3"/>
      <c r="B203" s="46"/>
      <c r="C203" s="198" t="s">
        <v>103</v>
      </c>
      <c r="D203" s="199"/>
      <c r="E203" s="45">
        <v>3</v>
      </c>
      <c r="F203" s="44" t="s">
        <v>88</v>
      </c>
      <c r="G203" s="39">
        <v>6.32</v>
      </c>
      <c r="H203" s="39">
        <v>6.12</v>
      </c>
      <c r="I203" s="43"/>
      <c r="J203" s="175">
        <f t="shared" si="10"/>
        <v>0</v>
      </c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</row>
    <row r="204" spans="1:198" s="4" customFormat="1" ht="21" customHeight="1" x14ac:dyDescent="0.25">
      <c r="A204" s="3"/>
      <c r="B204" s="46"/>
      <c r="C204" s="198" t="s">
        <v>102</v>
      </c>
      <c r="D204" s="199"/>
      <c r="E204" s="45">
        <v>3</v>
      </c>
      <c r="F204" s="44" t="s">
        <v>94</v>
      </c>
      <c r="G204" s="39">
        <v>5.3</v>
      </c>
      <c r="H204" s="39">
        <v>5.13</v>
      </c>
      <c r="I204" s="43"/>
      <c r="J204" s="175">
        <f t="shared" si="10"/>
        <v>0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</row>
    <row r="205" spans="1:198" s="4" customFormat="1" ht="21" customHeight="1" x14ac:dyDescent="0.25">
      <c r="A205" s="3"/>
      <c r="B205" s="46"/>
      <c r="C205" s="198" t="s">
        <v>101</v>
      </c>
      <c r="D205" s="199"/>
      <c r="E205" s="45">
        <v>3</v>
      </c>
      <c r="F205" s="44" t="s">
        <v>111</v>
      </c>
      <c r="G205" s="39">
        <v>7.39</v>
      </c>
      <c r="H205" s="39">
        <v>7.16</v>
      </c>
      <c r="I205" s="43"/>
      <c r="J205" s="175">
        <f t="shared" si="10"/>
        <v>0</v>
      </c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</row>
    <row r="206" spans="1:198" s="4" customFormat="1" ht="21" customHeight="1" x14ac:dyDescent="0.25">
      <c r="A206" s="3"/>
      <c r="B206" s="2"/>
      <c r="C206" s="198" t="s">
        <v>100</v>
      </c>
      <c r="D206" s="199"/>
      <c r="E206" s="45">
        <v>3</v>
      </c>
      <c r="F206" s="44" t="s">
        <v>198</v>
      </c>
      <c r="G206" s="39">
        <v>5.0199999999999996</v>
      </c>
      <c r="H206" s="39">
        <v>4.8600000000000003</v>
      </c>
      <c r="I206" s="43"/>
      <c r="J206" s="175">
        <f t="shared" si="10"/>
        <v>0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</row>
    <row r="207" spans="1:198" s="4" customFormat="1" ht="21" customHeight="1" x14ac:dyDescent="0.25">
      <c r="A207" s="3"/>
      <c r="B207" s="46"/>
      <c r="C207" s="198" t="s">
        <v>99</v>
      </c>
      <c r="D207" s="199"/>
      <c r="E207" s="45">
        <v>3</v>
      </c>
      <c r="F207" s="44" t="s">
        <v>98</v>
      </c>
      <c r="G207" s="39">
        <v>6.05</v>
      </c>
      <c r="H207" s="39">
        <v>5.85</v>
      </c>
      <c r="I207" s="43"/>
      <c r="J207" s="175">
        <f t="shared" si="10"/>
        <v>0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</row>
    <row r="208" spans="1:198" s="4" customFormat="1" ht="21" customHeight="1" x14ac:dyDescent="0.25">
      <c r="A208" s="3"/>
      <c r="B208" s="2"/>
      <c r="C208" s="198" t="s">
        <v>97</v>
      </c>
      <c r="D208" s="199"/>
      <c r="E208" s="45">
        <v>3</v>
      </c>
      <c r="F208" s="44" t="s">
        <v>198</v>
      </c>
      <c r="G208" s="39">
        <v>8.2799999999999994</v>
      </c>
      <c r="H208" s="39">
        <v>8.01</v>
      </c>
      <c r="I208" s="43"/>
      <c r="J208" s="175">
        <f t="shared" si="10"/>
        <v>0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</row>
    <row r="209" spans="1:198" s="4" customFormat="1" ht="21" customHeight="1" x14ac:dyDescent="0.25">
      <c r="A209" s="3"/>
      <c r="B209" s="2"/>
      <c r="C209" s="198" t="s">
        <v>96</v>
      </c>
      <c r="D209" s="199"/>
      <c r="E209" s="45">
        <v>3</v>
      </c>
      <c r="F209" s="44" t="s">
        <v>98</v>
      </c>
      <c r="G209" s="39">
        <v>4.5999999999999996</v>
      </c>
      <c r="H209" s="39">
        <v>4.46</v>
      </c>
      <c r="I209" s="43"/>
      <c r="J209" s="175">
        <f t="shared" si="10"/>
        <v>0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</row>
    <row r="210" spans="1:198" s="4" customFormat="1" ht="21" customHeight="1" x14ac:dyDescent="0.25">
      <c r="A210" s="3"/>
      <c r="B210" s="2"/>
      <c r="C210" s="198" t="s">
        <v>95</v>
      </c>
      <c r="D210" s="199"/>
      <c r="E210" s="45">
        <v>3</v>
      </c>
      <c r="F210" s="44" t="s">
        <v>98</v>
      </c>
      <c r="G210" s="39">
        <v>4.5999999999999996</v>
      </c>
      <c r="H210" s="39">
        <v>4.46</v>
      </c>
      <c r="I210" s="43"/>
      <c r="J210" s="175">
        <f t="shared" si="10"/>
        <v>0</v>
      </c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</row>
    <row r="211" spans="1:198" s="4" customFormat="1" ht="21" customHeight="1" x14ac:dyDescent="0.25">
      <c r="A211" s="47"/>
      <c r="B211" s="46"/>
      <c r="C211" s="198" t="s">
        <v>92</v>
      </c>
      <c r="D211" s="199"/>
      <c r="E211" s="45">
        <v>3</v>
      </c>
      <c r="F211" s="44" t="s">
        <v>91</v>
      </c>
      <c r="G211" s="39">
        <v>3.26</v>
      </c>
      <c r="H211" s="39">
        <v>3.15</v>
      </c>
      <c r="I211" s="43"/>
      <c r="J211" s="175">
        <f t="shared" si="10"/>
        <v>0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</row>
    <row r="212" spans="1:198" s="4" customFormat="1" ht="21" customHeight="1" x14ac:dyDescent="0.25">
      <c r="A212" s="47"/>
      <c r="B212" s="2"/>
      <c r="C212" s="198" t="s">
        <v>90</v>
      </c>
      <c r="D212" s="199"/>
      <c r="E212" s="45">
        <v>3</v>
      </c>
      <c r="F212" s="44" t="s">
        <v>198</v>
      </c>
      <c r="G212" s="39">
        <v>5.12</v>
      </c>
      <c r="H212" s="39">
        <v>4.95</v>
      </c>
      <c r="I212" s="43"/>
      <c r="J212" s="175">
        <f t="shared" si="10"/>
        <v>0</v>
      </c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</row>
    <row r="213" spans="1:198" s="4" customFormat="1" ht="21" customHeight="1" thickBot="1" x14ac:dyDescent="0.3">
      <c r="A213" s="3"/>
      <c r="B213" s="46"/>
      <c r="C213" s="209" t="s">
        <v>89</v>
      </c>
      <c r="D213" s="210"/>
      <c r="E213" s="113">
        <v>3</v>
      </c>
      <c r="F213" s="63" t="s">
        <v>88</v>
      </c>
      <c r="G213" s="62">
        <v>6.98</v>
      </c>
      <c r="H213" s="62">
        <v>6.75</v>
      </c>
      <c r="I213" s="72"/>
      <c r="J213" s="177">
        <f t="shared" si="10"/>
        <v>0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</row>
    <row r="214" spans="1:198" s="4" customFormat="1" ht="15" x14ac:dyDescent="0.25">
      <c r="A214" s="3"/>
      <c r="B214" s="60"/>
      <c r="C214" s="60"/>
      <c r="D214" s="60"/>
      <c r="E214" s="60"/>
      <c r="F214" s="60"/>
      <c r="G214" s="60"/>
      <c r="H214" s="235" t="s">
        <v>87</v>
      </c>
      <c r="I214" s="235"/>
      <c r="J214" s="178">
        <f>SUM(J158:J213)</f>
        <v>0</v>
      </c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</row>
    <row r="215" spans="1:198" s="4" customFormat="1" ht="23.25" customHeight="1" x14ac:dyDescent="0.25">
      <c r="A215" s="3"/>
      <c r="B215" s="60"/>
      <c r="C215" s="60"/>
      <c r="D215" s="60"/>
      <c r="E215" s="60"/>
      <c r="F215" s="60"/>
      <c r="G215" s="60"/>
      <c r="H215" s="60"/>
      <c r="I215" s="60"/>
      <c r="J215" s="179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</row>
    <row r="216" spans="1:198" s="4" customFormat="1" ht="27.75" x14ac:dyDescent="0.25">
      <c r="A216" s="207" t="s">
        <v>86</v>
      </c>
      <c r="B216" s="207"/>
      <c r="C216" s="207"/>
      <c r="D216" s="207"/>
      <c r="E216" s="207"/>
      <c r="F216" s="207"/>
      <c r="G216" s="207"/>
      <c r="H216" s="207"/>
      <c r="I216" s="207"/>
      <c r="J216" s="207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</row>
    <row r="217" spans="1:198" s="4" customFormat="1" ht="16.5" customHeight="1" thickBot="1" x14ac:dyDescent="0.3">
      <c r="A217" s="3"/>
      <c r="B217" s="2"/>
      <c r="C217" s="1"/>
      <c r="D217" s="1"/>
      <c r="E217" s="116"/>
      <c r="F217" s="116"/>
      <c r="G217" s="116"/>
      <c r="H217" s="116"/>
      <c r="I217" s="116"/>
      <c r="J217" s="116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</row>
    <row r="218" spans="1:198" s="4" customFormat="1" ht="24" customHeight="1" thickBot="1" x14ac:dyDescent="0.3">
      <c r="A218" s="56"/>
      <c r="B218" s="55"/>
      <c r="C218" s="54"/>
      <c r="D218" s="1"/>
      <c r="E218" s="53" t="s">
        <v>85</v>
      </c>
      <c r="F218" s="52" t="s">
        <v>30</v>
      </c>
      <c r="G218" s="52" t="s">
        <v>84</v>
      </c>
      <c r="H218" s="52" t="s">
        <v>83</v>
      </c>
      <c r="I218" s="52" t="s">
        <v>27</v>
      </c>
      <c r="J218" s="51" t="s">
        <v>14</v>
      </c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</row>
    <row r="219" spans="1:198" s="4" customFormat="1" ht="21.75" customHeight="1" x14ac:dyDescent="0.25">
      <c r="A219" s="99"/>
      <c r="B219" s="114"/>
      <c r="C219" s="215" t="s">
        <v>82</v>
      </c>
      <c r="D219" s="216"/>
      <c r="E219" s="115">
        <v>3</v>
      </c>
      <c r="F219" s="69" t="s">
        <v>69</v>
      </c>
      <c r="G219" s="39">
        <v>8.51</v>
      </c>
      <c r="H219" s="39">
        <v>8.24</v>
      </c>
      <c r="I219" s="77"/>
      <c r="J219" s="174">
        <f>IF(I219&lt;3,0,IF(I219&lt;10,G219*I219,H219*I219))</f>
        <v>0</v>
      </c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</row>
    <row r="220" spans="1:198" s="4" customFormat="1" ht="21.75" customHeight="1" x14ac:dyDescent="0.25">
      <c r="A220" s="99"/>
      <c r="B220" s="114"/>
      <c r="C220" s="198" t="s">
        <v>81</v>
      </c>
      <c r="D220" s="199"/>
      <c r="E220" s="45">
        <v>3</v>
      </c>
      <c r="F220" s="44" t="s">
        <v>69</v>
      </c>
      <c r="G220" s="39">
        <v>7.16</v>
      </c>
      <c r="H220" s="39">
        <v>6.93</v>
      </c>
      <c r="I220" s="43"/>
      <c r="J220" s="175">
        <f>IF(I220&lt;3,0,IF(I220&lt;10,G220*I220,H220*I220))</f>
        <v>0</v>
      </c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</row>
    <row r="221" spans="1:198" s="4" customFormat="1" ht="21.75" customHeight="1" x14ac:dyDescent="0.25">
      <c r="A221" s="99"/>
      <c r="B221" s="114"/>
      <c r="C221" s="198" t="s">
        <v>80</v>
      </c>
      <c r="D221" s="199"/>
      <c r="E221" s="45">
        <v>3</v>
      </c>
      <c r="F221" s="44" t="s">
        <v>69</v>
      </c>
      <c r="G221" s="39">
        <v>6.79</v>
      </c>
      <c r="H221" s="39">
        <v>6.57</v>
      </c>
      <c r="I221" s="43"/>
      <c r="J221" s="175">
        <f>IF(I221&lt;3,0,IF(I221&lt;10,G221*I221,H221*I221))</f>
        <v>0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</row>
    <row r="222" spans="1:198" s="4" customFormat="1" ht="21.75" customHeight="1" x14ac:dyDescent="0.25">
      <c r="A222" s="99"/>
      <c r="B222" s="114"/>
      <c r="C222" s="198" t="s">
        <v>79</v>
      </c>
      <c r="D222" s="199"/>
      <c r="E222" s="45">
        <v>3</v>
      </c>
      <c r="F222" s="44" t="s">
        <v>69</v>
      </c>
      <c r="G222" s="39">
        <v>7.91</v>
      </c>
      <c r="H222" s="39">
        <v>7.65</v>
      </c>
      <c r="I222" s="43"/>
      <c r="J222" s="175">
        <f>IF(I222&lt;3,0,IF(I222&lt;10,G222*I222,H222*I222))</f>
        <v>0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</row>
    <row r="223" spans="1:198" s="4" customFormat="1" ht="21.75" customHeight="1" x14ac:dyDescent="0.25">
      <c r="A223" s="99"/>
      <c r="B223" s="114"/>
      <c r="C223" s="198" t="s">
        <v>78</v>
      </c>
      <c r="D223" s="199"/>
      <c r="E223" s="45">
        <v>1</v>
      </c>
      <c r="F223" s="44" t="s">
        <v>333</v>
      </c>
      <c r="G223" s="39">
        <v>14.42</v>
      </c>
      <c r="H223" s="39">
        <v>13.95</v>
      </c>
      <c r="I223" s="43"/>
      <c r="J223" s="175">
        <f>IF(I223&lt;10,G223*I223,H223*I223)</f>
        <v>0</v>
      </c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</row>
    <row r="224" spans="1:198" s="4" customFormat="1" ht="21.75" customHeight="1" x14ac:dyDescent="0.25">
      <c r="A224" s="99"/>
      <c r="B224" s="114"/>
      <c r="C224" s="198" t="s">
        <v>77</v>
      </c>
      <c r="D224" s="199"/>
      <c r="E224" s="45">
        <v>3</v>
      </c>
      <c r="F224" s="44" t="s">
        <v>69</v>
      </c>
      <c r="G224" s="39">
        <v>7.16</v>
      </c>
      <c r="H224" s="39">
        <v>6.93</v>
      </c>
      <c r="I224" s="43"/>
      <c r="J224" s="175">
        <f t="shared" ref="J224:J233" si="12">IF(I224&lt;3,0,IF(I224&lt;10,G224*I224,H224*I224))</f>
        <v>0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</row>
    <row r="225" spans="1:198" s="4" customFormat="1" ht="21.75" customHeight="1" x14ac:dyDescent="0.25">
      <c r="A225" s="99"/>
      <c r="B225" s="114"/>
      <c r="C225" s="198" t="s">
        <v>76</v>
      </c>
      <c r="D225" s="199"/>
      <c r="E225" s="45">
        <v>3</v>
      </c>
      <c r="F225" s="44" t="s">
        <v>69</v>
      </c>
      <c r="G225" s="39">
        <v>6.79</v>
      </c>
      <c r="H225" s="39">
        <v>6.57</v>
      </c>
      <c r="I225" s="43"/>
      <c r="J225" s="175">
        <f t="shared" si="12"/>
        <v>0</v>
      </c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</row>
    <row r="226" spans="1:198" s="4" customFormat="1" ht="21.75" customHeight="1" x14ac:dyDescent="0.25">
      <c r="A226" s="99"/>
      <c r="B226" s="170" t="s">
        <v>19</v>
      </c>
      <c r="C226" s="198" t="s">
        <v>335</v>
      </c>
      <c r="D226" s="199"/>
      <c r="E226" s="45">
        <v>3</v>
      </c>
      <c r="F226" s="44" t="s">
        <v>334</v>
      </c>
      <c r="G226" s="39">
        <v>5.12</v>
      </c>
      <c r="H226" s="39">
        <v>4.95</v>
      </c>
      <c r="I226" s="43"/>
      <c r="J226" s="175">
        <f t="shared" ref="J226" si="13">IF(I226&lt;3,0,IF(I226&lt;10,G226*I226,H226*I226))</f>
        <v>0</v>
      </c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</row>
    <row r="227" spans="1:198" s="4" customFormat="1" ht="21.75" customHeight="1" x14ac:dyDescent="0.25">
      <c r="A227" s="99"/>
      <c r="B227" s="170" t="s">
        <v>19</v>
      </c>
      <c r="C227" s="198" t="s">
        <v>336</v>
      </c>
      <c r="D227" s="199"/>
      <c r="E227" s="45">
        <v>3</v>
      </c>
      <c r="F227" s="44" t="s">
        <v>69</v>
      </c>
      <c r="G227" s="39">
        <v>6.46</v>
      </c>
      <c r="H227" s="39">
        <v>6.26</v>
      </c>
      <c r="I227" s="43"/>
      <c r="J227" s="175">
        <f t="shared" ref="J227" si="14">IF(I227&lt;3,0,IF(I227&lt;10,G227*I227,H227*I227))</f>
        <v>0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</row>
    <row r="228" spans="1:198" s="4" customFormat="1" ht="21.75" customHeight="1" x14ac:dyDescent="0.25">
      <c r="A228" s="3"/>
      <c r="B228" s="114"/>
      <c r="C228" s="198" t="s">
        <v>75</v>
      </c>
      <c r="D228" s="199"/>
      <c r="E228" s="45">
        <v>3</v>
      </c>
      <c r="F228" s="44" t="s">
        <v>69</v>
      </c>
      <c r="G228" s="39">
        <v>6.46</v>
      </c>
      <c r="H228" s="39">
        <v>6.26</v>
      </c>
      <c r="I228" s="43"/>
      <c r="J228" s="175">
        <f t="shared" si="12"/>
        <v>0</v>
      </c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</row>
    <row r="229" spans="1:198" s="4" customFormat="1" ht="21.75" customHeight="1" x14ac:dyDescent="0.25">
      <c r="A229" s="3"/>
      <c r="B229" s="114"/>
      <c r="C229" s="198" t="s">
        <v>74</v>
      </c>
      <c r="D229" s="199"/>
      <c r="E229" s="45">
        <v>3</v>
      </c>
      <c r="F229" s="44" t="s">
        <v>69</v>
      </c>
      <c r="G229" s="39">
        <v>6.46</v>
      </c>
      <c r="H229" s="39">
        <v>6.26</v>
      </c>
      <c r="I229" s="43"/>
      <c r="J229" s="175">
        <f t="shared" si="12"/>
        <v>0</v>
      </c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</row>
    <row r="230" spans="1:198" s="4" customFormat="1" ht="21.75" customHeight="1" x14ac:dyDescent="0.25">
      <c r="A230" s="3"/>
      <c r="B230" s="114"/>
      <c r="C230" s="198" t="s">
        <v>73</v>
      </c>
      <c r="D230" s="199"/>
      <c r="E230" s="45">
        <v>3</v>
      </c>
      <c r="F230" s="44" t="s">
        <v>69</v>
      </c>
      <c r="G230" s="39">
        <v>6.79</v>
      </c>
      <c r="H230" s="39">
        <v>6.57</v>
      </c>
      <c r="I230" s="43"/>
      <c r="J230" s="175">
        <f t="shared" si="12"/>
        <v>0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</row>
    <row r="231" spans="1:198" s="4" customFormat="1" ht="21.75" customHeight="1" x14ac:dyDescent="0.25">
      <c r="A231" s="3"/>
      <c r="B231" s="114"/>
      <c r="C231" s="198" t="s">
        <v>72</v>
      </c>
      <c r="D231" s="199"/>
      <c r="E231" s="45">
        <v>3</v>
      </c>
      <c r="F231" s="44" t="s">
        <v>69</v>
      </c>
      <c r="G231" s="39">
        <v>8.2799999999999994</v>
      </c>
      <c r="H231" s="39">
        <v>8.01</v>
      </c>
      <c r="I231" s="43"/>
      <c r="J231" s="175">
        <f t="shared" si="12"/>
        <v>0</v>
      </c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</row>
    <row r="232" spans="1:198" s="4" customFormat="1" ht="21.75" customHeight="1" x14ac:dyDescent="0.25">
      <c r="A232" s="3"/>
      <c r="B232" s="114"/>
      <c r="C232" s="198" t="s">
        <v>71</v>
      </c>
      <c r="D232" s="199"/>
      <c r="E232" s="45">
        <v>3</v>
      </c>
      <c r="F232" s="44" t="s">
        <v>69</v>
      </c>
      <c r="G232" s="39">
        <v>8.51</v>
      </c>
      <c r="H232" s="39">
        <v>8.24</v>
      </c>
      <c r="I232" s="43"/>
      <c r="J232" s="175">
        <f t="shared" si="12"/>
        <v>0</v>
      </c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</row>
    <row r="233" spans="1:198" s="4" customFormat="1" ht="21.75" customHeight="1" thickBot="1" x14ac:dyDescent="0.3">
      <c r="A233" s="60"/>
      <c r="B233" s="114"/>
      <c r="C233" s="209" t="s">
        <v>70</v>
      </c>
      <c r="D233" s="210"/>
      <c r="E233" s="113">
        <v>3</v>
      </c>
      <c r="F233" s="63" t="s">
        <v>69</v>
      </c>
      <c r="G233" s="62">
        <v>7.16</v>
      </c>
      <c r="H233" s="39">
        <v>6.93</v>
      </c>
      <c r="I233" s="72"/>
      <c r="J233" s="177">
        <f t="shared" si="12"/>
        <v>0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</row>
    <row r="234" spans="1:198" s="4" customFormat="1" ht="15" x14ac:dyDescent="0.25">
      <c r="A234" s="60"/>
      <c r="B234" s="60"/>
      <c r="C234" s="60"/>
      <c r="D234" s="60"/>
      <c r="E234" s="60"/>
      <c r="F234" s="60"/>
      <c r="G234" s="60"/>
      <c r="H234" s="211" t="s">
        <v>68</v>
      </c>
      <c r="I234" s="211"/>
      <c r="J234" s="178">
        <f>SUM(J219:J233)</f>
        <v>0</v>
      </c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</row>
    <row r="235" spans="1:198" s="4" customFormat="1" ht="15.75" x14ac:dyDescent="0.25">
      <c r="A235" s="112" t="s">
        <v>67</v>
      </c>
      <c r="B235" s="60"/>
      <c r="C235" s="60"/>
      <c r="D235" s="60"/>
      <c r="E235" s="60"/>
      <c r="F235" s="60"/>
      <c r="G235" s="60"/>
      <c r="H235" s="60"/>
      <c r="I235" s="60"/>
      <c r="J235" s="179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</row>
    <row r="236" spans="1:198" s="4" customFormat="1" ht="15.75" x14ac:dyDescent="0.25">
      <c r="A236" s="170" t="s">
        <v>19</v>
      </c>
      <c r="B236" s="171" t="s">
        <v>65</v>
      </c>
      <c r="C236" s="12"/>
      <c r="D236" s="60"/>
      <c r="E236" s="60"/>
      <c r="F236" s="60"/>
      <c r="G236" s="60"/>
      <c r="H236" s="60"/>
      <c r="I236" s="60"/>
      <c r="J236" s="179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</row>
    <row r="237" spans="1:198" s="4" customFormat="1" ht="17.25" customHeight="1" x14ac:dyDescent="0.25">
      <c r="A237" s="60" t="s">
        <v>66</v>
      </c>
      <c r="B237" s="111"/>
      <c r="C237" s="60"/>
      <c r="D237" s="60"/>
      <c r="F237" s="60"/>
      <c r="G237" s="60"/>
      <c r="H237" s="60"/>
      <c r="I237" s="60"/>
      <c r="J237" s="60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</row>
    <row r="238" spans="1:198" s="4" customFormat="1" ht="17.25" customHeight="1" x14ac:dyDescent="0.25">
      <c r="A238" s="268" t="s">
        <v>64</v>
      </c>
      <c r="B238" s="268"/>
      <c r="C238" s="268"/>
      <c r="D238" s="268"/>
      <c r="E238" s="268"/>
      <c r="F238" s="268"/>
      <c r="G238" s="268"/>
      <c r="H238" s="268"/>
      <c r="I238" s="268"/>
      <c r="J238" s="110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</row>
    <row r="239" spans="1:198" s="4" customFormat="1" ht="17.25" customHeight="1" x14ac:dyDescent="0.25">
      <c r="A239" s="109" t="s">
        <v>63</v>
      </c>
      <c r="B239" s="109"/>
      <c r="C239" s="109"/>
      <c r="D239" s="109"/>
      <c r="E239" s="109"/>
      <c r="F239" s="109"/>
      <c r="G239" s="109"/>
      <c r="H239" s="109"/>
      <c r="I239" s="109"/>
      <c r="J239" s="109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</row>
    <row r="240" spans="1:198" ht="42" customHeight="1" x14ac:dyDescent="0.25">
      <c r="A240" s="207" t="s">
        <v>62</v>
      </c>
      <c r="B240" s="207"/>
      <c r="C240" s="207"/>
      <c r="D240" s="207"/>
      <c r="E240" s="207"/>
      <c r="F240" s="207"/>
      <c r="G240" s="207"/>
      <c r="H240" s="207"/>
      <c r="I240" s="207"/>
      <c r="J240" s="207"/>
    </row>
    <row r="241" spans="1:198" s="4" customFormat="1" ht="9" customHeight="1" thickBot="1" x14ac:dyDescent="0.3">
      <c r="A241" s="3"/>
      <c r="B241" s="2"/>
      <c r="C241" s="108"/>
      <c r="D241" s="107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</row>
    <row r="242" spans="1:198" s="4" customFormat="1" ht="18" customHeight="1" x14ac:dyDescent="0.25">
      <c r="A242" s="3"/>
      <c r="B242" s="2"/>
      <c r="C242" s="106"/>
      <c r="D242" s="105"/>
      <c r="E242" s="104"/>
      <c r="F242" s="103"/>
      <c r="G242" s="102"/>
      <c r="H242" s="102"/>
      <c r="I242" s="101"/>
      <c r="J242" s="100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</row>
    <row r="243" spans="1:198" s="4" customFormat="1" ht="18" customHeight="1" x14ac:dyDescent="0.25">
      <c r="A243" s="3"/>
      <c r="B243" s="2"/>
      <c r="C243" s="246" t="s">
        <v>61</v>
      </c>
      <c r="D243" s="247"/>
      <c r="E243" s="247"/>
      <c r="F243" s="247"/>
      <c r="G243" s="247"/>
      <c r="H243" s="247"/>
      <c r="I243" s="247"/>
      <c r="J243" s="248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</row>
    <row r="244" spans="1:198" s="4" customFormat="1" ht="18" customHeight="1" x14ac:dyDescent="0.25">
      <c r="A244" s="3"/>
      <c r="B244" s="2"/>
      <c r="C244" s="246" t="s">
        <v>351</v>
      </c>
      <c r="D244" s="247"/>
      <c r="E244" s="247"/>
      <c r="F244" s="247"/>
      <c r="G244" s="247"/>
      <c r="H244" s="247"/>
      <c r="I244" s="247"/>
      <c r="J244" s="248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</row>
    <row r="245" spans="1:198" s="4" customFormat="1" ht="18" customHeight="1" x14ac:dyDescent="0.25">
      <c r="A245" s="99"/>
      <c r="B245" s="98"/>
      <c r="C245" s="246" t="s">
        <v>60</v>
      </c>
      <c r="D245" s="247"/>
      <c r="E245" s="247"/>
      <c r="F245" s="247"/>
      <c r="G245" s="247"/>
      <c r="H245" s="247"/>
      <c r="I245" s="247"/>
      <c r="J245" s="248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</row>
    <row r="246" spans="1:198" s="4" customFormat="1" ht="18" customHeight="1" thickBot="1" x14ac:dyDescent="0.3">
      <c r="A246" s="22"/>
      <c r="B246" s="88"/>
      <c r="C246" s="249"/>
      <c r="D246" s="250"/>
      <c r="E246" s="250"/>
      <c r="F246" s="250"/>
      <c r="G246" s="250"/>
      <c r="H246" s="250"/>
      <c r="I246" s="250"/>
      <c r="J246" s="25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</row>
    <row r="247" spans="1:198" s="4" customFormat="1" ht="22.5" customHeight="1" x14ac:dyDescent="0.25">
      <c r="A247" s="22"/>
      <c r="B247" s="88"/>
      <c r="C247" s="197" t="s">
        <v>337</v>
      </c>
      <c r="D247" s="197"/>
      <c r="E247" s="253" t="s">
        <v>352</v>
      </c>
      <c r="F247" s="253"/>
      <c r="G247" s="253"/>
      <c r="H247" s="253"/>
      <c r="I247" s="253"/>
      <c r="J247" s="253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</row>
    <row r="248" spans="1:198" s="4" customFormat="1" ht="22.5" customHeight="1" x14ac:dyDescent="0.25">
      <c r="A248" s="22"/>
      <c r="B248" s="88"/>
      <c r="C248" s="252" t="s">
        <v>59</v>
      </c>
      <c r="D248" s="252"/>
      <c r="E248" s="252"/>
      <c r="F248" s="252"/>
      <c r="G248" s="252"/>
      <c r="H248" s="252"/>
      <c r="I248" s="252"/>
      <c r="J248" s="25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</row>
    <row r="249" spans="1:198" s="4" customFormat="1" ht="12.75" customHeight="1" thickBot="1" x14ac:dyDescent="0.3">
      <c r="A249" s="22"/>
      <c r="B249" s="88"/>
      <c r="C249" s="97"/>
      <c r="D249" s="97"/>
      <c r="E249" s="97"/>
      <c r="F249" s="97"/>
      <c r="G249" s="97"/>
      <c r="H249" s="97"/>
      <c r="I249" s="97"/>
      <c r="J249" s="97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</row>
    <row r="250" spans="1:198" s="4" customFormat="1" ht="30" customHeight="1" thickBot="1" x14ac:dyDescent="0.3">
      <c r="A250" s="22"/>
      <c r="B250" s="88"/>
      <c r="C250" s="236" t="s">
        <v>58</v>
      </c>
      <c r="D250" s="237"/>
      <c r="E250" s="53" t="s">
        <v>31</v>
      </c>
      <c r="F250" s="238" t="s">
        <v>57</v>
      </c>
      <c r="G250" s="239"/>
      <c r="H250" s="240" t="s">
        <v>56</v>
      </c>
      <c r="I250" s="241"/>
      <c r="J250" s="51" t="s">
        <v>14</v>
      </c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</row>
    <row r="251" spans="1:198" s="4" customFormat="1" ht="15.75" x14ac:dyDescent="0.2">
      <c r="A251" s="96"/>
      <c r="B251" s="95"/>
      <c r="C251" s="242" t="s">
        <v>55</v>
      </c>
      <c r="D251" s="243"/>
      <c r="E251" s="94" t="s">
        <v>54</v>
      </c>
      <c r="F251" s="196">
        <v>16.09</v>
      </c>
      <c r="G251" s="169">
        <v>2</v>
      </c>
      <c r="H251" s="93">
        <v>25.71</v>
      </c>
      <c r="I251" s="169">
        <v>1</v>
      </c>
      <c r="J251" s="92">
        <f t="shared" ref="J251:J257" si="15">SUM(F251*G251)+(H251*I251)</f>
        <v>57.89</v>
      </c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</row>
    <row r="252" spans="1:198" s="4" customFormat="1" ht="18" customHeight="1" x14ac:dyDescent="0.25">
      <c r="A252" s="22"/>
      <c r="B252" s="88"/>
      <c r="C252" s="244"/>
      <c r="D252" s="245"/>
      <c r="E252" s="91" t="s">
        <v>54</v>
      </c>
      <c r="F252" s="90">
        <v>16.09</v>
      </c>
      <c r="G252" s="89"/>
      <c r="H252" s="90">
        <v>25.71</v>
      </c>
      <c r="I252" s="89"/>
      <c r="J252" s="180">
        <f t="shared" si="15"/>
        <v>0</v>
      </c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</row>
    <row r="253" spans="1:198" s="4" customFormat="1" ht="18" customHeight="1" x14ac:dyDescent="0.25">
      <c r="A253" s="22"/>
      <c r="B253" s="88"/>
      <c r="C253" s="244"/>
      <c r="D253" s="245"/>
      <c r="E253" s="91" t="s">
        <v>54</v>
      </c>
      <c r="F253" s="90">
        <v>16.09</v>
      </c>
      <c r="G253" s="89"/>
      <c r="H253" s="90">
        <v>25.71</v>
      </c>
      <c r="I253" s="89"/>
      <c r="J253" s="180">
        <f t="shared" si="15"/>
        <v>0</v>
      </c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1"/>
      <c r="GO253" s="1"/>
      <c r="GP253" s="1"/>
    </row>
    <row r="254" spans="1:198" s="4" customFormat="1" ht="18" customHeight="1" x14ac:dyDescent="0.25">
      <c r="A254" s="22"/>
      <c r="B254" s="88"/>
      <c r="C254" s="244"/>
      <c r="D254" s="245"/>
      <c r="E254" s="91" t="s">
        <v>54</v>
      </c>
      <c r="F254" s="90">
        <v>16.09</v>
      </c>
      <c r="G254" s="89"/>
      <c r="H254" s="90">
        <v>25.71</v>
      </c>
      <c r="I254" s="89"/>
      <c r="J254" s="180">
        <f t="shared" si="15"/>
        <v>0</v>
      </c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</row>
    <row r="255" spans="1:198" s="4" customFormat="1" ht="18" customHeight="1" x14ac:dyDescent="0.25">
      <c r="A255" s="22"/>
      <c r="B255" s="88"/>
      <c r="C255" s="244"/>
      <c r="D255" s="245"/>
      <c r="E255" s="91" t="s">
        <v>54</v>
      </c>
      <c r="F255" s="90">
        <v>16.09</v>
      </c>
      <c r="G255" s="89"/>
      <c r="H255" s="90">
        <v>25.71</v>
      </c>
      <c r="I255" s="89"/>
      <c r="J255" s="180">
        <f t="shared" si="15"/>
        <v>0</v>
      </c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</row>
    <row r="256" spans="1:198" s="4" customFormat="1" ht="18" customHeight="1" x14ac:dyDescent="0.25">
      <c r="A256" s="22"/>
      <c r="B256" s="88"/>
      <c r="C256" s="244"/>
      <c r="D256" s="245"/>
      <c r="E256" s="91" t="s">
        <v>54</v>
      </c>
      <c r="F256" s="90">
        <v>16.09</v>
      </c>
      <c r="G256" s="89"/>
      <c r="H256" s="90">
        <v>25.71</v>
      </c>
      <c r="I256" s="89"/>
      <c r="J256" s="180">
        <f t="shared" si="15"/>
        <v>0</v>
      </c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</row>
    <row r="257" spans="1:198" s="4" customFormat="1" ht="18" customHeight="1" x14ac:dyDescent="0.25">
      <c r="A257" s="22"/>
      <c r="B257" s="88"/>
      <c r="C257" s="254" t="s">
        <v>353</v>
      </c>
      <c r="D257" s="255"/>
      <c r="E257" s="87" t="s">
        <v>54</v>
      </c>
      <c r="F257" s="86">
        <v>15.76</v>
      </c>
      <c r="G257" s="85"/>
      <c r="H257" s="86">
        <v>15.26</v>
      </c>
      <c r="I257" s="85"/>
      <c r="J257" s="181">
        <f t="shared" si="15"/>
        <v>0</v>
      </c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</row>
    <row r="258" spans="1:198" s="4" customFormat="1" ht="21" customHeight="1" x14ac:dyDescent="0.25">
      <c r="A258" s="3"/>
      <c r="B258" s="2"/>
      <c r="C258" s="1"/>
      <c r="D258" s="1"/>
      <c r="E258" s="1"/>
      <c r="F258" s="1"/>
      <c r="G258" s="1"/>
      <c r="H258" s="256" t="s">
        <v>45</v>
      </c>
      <c r="I258" s="256"/>
      <c r="J258" s="178">
        <f>SUM(J252:J257)</f>
        <v>0</v>
      </c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</row>
    <row r="259" spans="1:198" s="4" customFormat="1" ht="1.5" customHeight="1" thickBot="1" x14ac:dyDescent="0.3">
      <c r="A259" s="46"/>
      <c r="B259" s="46"/>
      <c r="C259" s="84"/>
      <c r="D259" s="84"/>
      <c r="E259" s="83"/>
      <c r="F259" s="82"/>
      <c r="G259" s="81"/>
      <c r="H259" s="81"/>
      <c r="I259" s="80"/>
      <c r="J259" s="79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  <c r="GF259" s="1"/>
      <c r="GG259" s="1"/>
      <c r="GH259" s="1"/>
      <c r="GI259" s="1"/>
      <c r="GJ259" s="1"/>
      <c r="GK259" s="1"/>
      <c r="GL259" s="1"/>
      <c r="GM259" s="1"/>
      <c r="GN259" s="1"/>
      <c r="GO259" s="1"/>
      <c r="GP259" s="1"/>
    </row>
    <row r="260" spans="1:198" s="4" customFormat="1" ht="26.25" thickBot="1" x14ac:dyDescent="0.3">
      <c r="A260" s="3"/>
      <c r="B260" s="2"/>
      <c r="C260" s="71" t="s">
        <v>53</v>
      </c>
      <c r="D260" s="71"/>
      <c r="E260" s="53" t="s">
        <v>31</v>
      </c>
      <c r="F260" s="52" t="s">
        <v>30</v>
      </c>
      <c r="G260" s="52" t="s">
        <v>29</v>
      </c>
      <c r="H260" s="52" t="s">
        <v>28</v>
      </c>
      <c r="I260" s="52" t="s">
        <v>27</v>
      </c>
      <c r="J260" s="51" t="s">
        <v>14</v>
      </c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  <c r="GF260" s="1"/>
      <c r="GG260" s="1"/>
      <c r="GH260" s="1"/>
      <c r="GI260" s="1"/>
      <c r="GJ260" s="1"/>
      <c r="GK260" s="1"/>
      <c r="GL260" s="1"/>
      <c r="GM260" s="1"/>
      <c r="GN260" s="1"/>
      <c r="GO260" s="1"/>
      <c r="GP260" s="1"/>
    </row>
    <row r="261" spans="1:198" s="4" customFormat="1" ht="18" customHeight="1" x14ac:dyDescent="0.25">
      <c r="A261" s="3"/>
      <c r="B261" s="46"/>
      <c r="C261" s="215" t="s">
        <v>346</v>
      </c>
      <c r="D261" s="216"/>
      <c r="E261" s="78">
        <v>1</v>
      </c>
      <c r="F261" s="69" t="s">
        <v>52</v>
      </c>
      <c r="G261" s="39">
        <v>8.65</v>
      </c>
      <c r="H261" s="39">
        <v>8.3699999999999992</v>
      </c>
      <c r="I261" s="77"/>
      <c r="J261" s="174">
        <f t="shared" ref="J261:J266" si="16">IF(I261&lt;10,G261*I261,H261*I261)</f>
        <v>0</v>
      </c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  <c r="GF261" s="1"/>
      <c r="GG261" s="1"/>
      <c r="GH261" s="1"/>
      <c r="GI261" s="1"/>
      <c r="GJ261" s="1"/>
      <c r="GK261" s="1"/>
      <c r="GL261" s="1"/>
      <c r="GM261" s="1"/>
      <c r="GN261" s="1"/>
      <c r="GO261" s="1"/>
      <c r="GP261" s="1"/>
    </row>
    <row r="262" spans="1:198" s="4" customFormat="1" ht="18" customHeight="1" x14ac:dyDescent="0.25">
      <c r="A262" s="3"/>
      <c r="B262" s="46"/>
      <c r="C262" s="198" t="s">
        <v>51</v>
      </c>
      <c r="D262" s="199"/>
      <c r="E262" s="76">
        <v>1</v>
      </c>
      <c r="F262" s="67" t="s">
        <v>50</v>
      </c>
      <c r="G262" s="39">
        <v>18.510000000000002</v>
      </c>
      <c r="H262" s="39">
        <v>17.91</v>
      </c>
      <c r="I262" s="75"/>
      <c r="J262" s="182">
        <f t="shared" si="16"/>
        <v>0</v>
      </c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  <c r="GA262" s="1"/>
      <c r="GB262" s="1"/>
      <c r="GC262" s="1"/>
      <c r="GD262" s="1"/>
      <c r="GE262" s="1"/>
      <c r="GF262" s="1"/>
      <c r="GG262" s="1"/>
      <c r="GH262" s="1"/>
      <c r="GI262" s="1"/>
      <c r="GJ262" s="1"/>
      <c r="GK262" s="1"/>
      <c r="GL262" s="1"/>
      <c r="GM262" s="1"/>
      <c r="GN262" s="1"/>
      <c r="GO262" s="1"/>
      <c r="GP262" s="1"/>
    </row>
    <row r="263" spans="1:198" s="4" customFormat="1" ht="18" customHeight="1" x14ac:dyDescent="0.25">
      <c r="A263" s="3"/>
      <c r="B263" s="46"/>
      <c r="C263" s="198" t="s">
        <v>347</v>
      </c>
      <c r="D263" s="199"/>
      <c r="E263" s="76">
        <v>1</v>
      </c>
      <c r="F263" s="67" t="s">
        <v>46</v>
      </c>
      <c r="G263" s="39">
        <v>9.2100000000000009</v>
      </c>
      <c r="H263" s="39">
        <v>8.91</v>
      </c>
      <c r="I263" s="75"/>
      <c r="J263" s="182">
        <f t="shared" si="16"/>
        <v>0</v>
      </c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  <c r="GA263" s="1"/>
      <c r="GB263" s="1"/>
      <c r="GC263" s="1"/>
      <c r="GD263" s="1"/>
      <c r="GE263" s="1"/>
      <c r="GF263" s="1"/>
      <c r="GG263" s="1"/>
      <c r="GH263" s="1"/>
      <c r="GI263" s="1"/>
      <c r="GJ263" s="1"/>
      <c r="GK263" s="1"/>
      <c r="GL263" s="1"/>
      <c r="GM263" s="1"/>
      <c r="GN263" s="1"/>
      <c r="GO263" s="1"/>
      <c r="GP263" s="1"/>
    </row>
    <row r="264" spans="1:198" s="4" customFormat="1" ht="18" customHeight="1" x14ac:dyDescent="0.25">
      <c r="A264" s="3"/>
      <c r="B264" s="46"/>
      <c r="C264" s="198" t="s">
        <v>348</v>
      </c>
      <c r="D264" s="199"/>
      <c r="E264" s="74">
        <v>1</v>
      </c>
      <c r="F264" s="44" t="s">
        <v>46</v>
      </c>
      <c r="G264" s="39">
        <v>10.28</v>
      </c>
      <c r="H264" s="39">
        <v>9.9499999999999993</v>
      </c>
      <c r="I264" s="43"/>
      <c r="J264" s="175">
        <f t="shared" si="16"/>
        <v>0</v>
      </c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</row>
    <row r="265" spans="1:198" s="4" customFormat="1" ht="18" customHeight="1" x14ac:dyDescent="0.25">
      <c r="A265" s="3"/>
      <c r="B265" s="46"/>
      <c r="C265" s="198" t="s">
        <v>49</v>
      </c>
      <c r="D265" s="199"/>
      <c r="E265" s="74">
        <v>1</v>
      </c>
      <c r="F265" s="44" t="s">
        <v>48</v>
      </c>
      <c r="G265" s="39">
        <v>18.510000000000002</v>
      </c>
      <c r="H265" s="39">
        <v>17.91</v>
      </c>
      <c r="I265" s="43"/>
      <c r="J265" s="175">
        <f t="shared" si="16"/>
        <v>0</v>
      </c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  <c r="GA265" s="1"/>
      <c r="GB265" s="1"/>
      <c r="GC265" s="1"/>
      <c r="GD265" s="1"/>
      <c r="GE265" s="1"/>
      <c r="GF265" s="1"/>
      <c r="GG265" s="1"/>
      <c r="GH265" s="1"/>
      <c r="GI265" s="1"/>
      <c r="GJ265" s="1"/>
      <c r="GK265" s="1"/>
      <c r="GL265" s="1"/>
      <c r="GM265" s="1"/>
      <c r="GN265" s="1"/>
      <c r="GO265" s="1"/>
      <c r="GP265" s="1"/>
    </row>
    <row r="266" spans="1:198" s="4" customFormat="1" ht="18" customHeight="1" thickBot="1" x14ac:dyDescent="0.3">
      <c r="A266" s="3"/>
      <c r="B266" s="46"/>
      <c r="C266" s="209" t="s">
        <v>47</v>
      </c>
      <c r="D266" s="210"/>
      <c r="E266" s="73">
        <v>1</v>
      </c>
      <c r="F266" s="63" t="s">
        <v>46</v>
      </c>
      <c r="G266" s="62">
        <v>10.28</v>
      </c>
      <c r="H266" s="39">
        <v>9.9499999999999993</v>
      </c>
      <c r="I266" s="72"/>
      <c r="J266" s="177">
        <f t="shared" si="16"/>
        <v>0</v>
      </c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  <c r="GA266" s="1"/>
      <c r="GB266" s="1"/>
      <c r="GC266" s="1"/>
      <c r="GD266" s="1"/>
      <c r="GE266" s="1"/>
      <c r="GF266" s="1"/>
      <c r="GG266" s="1"/>
      <c r="GH266" s="1"/>
      <c r="GI266" s="1"/>
      <c r="GJ266" s="1"/>
      <c r="GK266" s="1"/>
      <c r="GL266" s="1"/>
      <c r="GM266" s="1"/>
      <c r="GN266" s="1"/>
      <c r="GO266" s="1"/>
      <c r="GP266" s="1"/>
    </row>
    <row r="267" spans="1:198" s="4" customFormat="1" ht="15.75" thickBot="1" x14ac:dyDescent="0.3">
      <c r="A267" s="3"/>
      <c r="B267" s="2"/>
      <c r="C267" s="60"/>
      <c r="D267" s="60"/>
      <c r="E267" s="60"/>
      <c r="F267" s="60"/>
      <c r="G267" s="60"/>
      <c r="H267" s="211" t="s">
        <v>45</v>
      </c>
      <c r="I267" s="211"/>
      <c r="J267" s="178">
        <f>SUM(J261:J266)</f>
        <v>0</v>
      </c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</row>
    <row r="268" spans="1:198" s="4" customFormat="1" ht="26.25" thickBot="1" x14ac:dyDescent="0.3">
      <c r="A268" s="3"/>
      <c r="B268" s="2"/>
      <c r="C268" s="71" t="s">
        <v>44</v>
      </c>
      <c r="D268" s="71"/>
      <c r="E268" s="53" t="s">
        <v>31</v>
      </c>
      <c r="F268" s="52" t="s">
        <v>30</v>
      </c>
      <c r="G268" s="52" t="s">
        <v>29</v>
      </c>
      <c r="H268" s="52" t="s">
        <v>28</v>
      </c>
      <c r="I268" s="52" t="s">
        <v>27</v>
      </c>
      <c r="J268" s="51" t="s">
        <v>14</v>
      </c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  <c r="GA268" s="1"/>
      <c r="GB268" s="1"/>
      <c r="GC268" s="1"/>
      <c r="GD268" s="1"/>
      <c r="GE268" s="1"/>
      <c r="GF268" s="1"/>
      <c r="GG268" s="1"/>
      <c r="GH268" s="1"/>
      <c r="GI268" s="1"/>
      <c r="GJ268" s="1"/>
      <c r="GK268" s="1"/>
      <c r="GL268" s="1"/>
      <c r="GM268" s="1"/>
      <c r="GN268" s="1"/>
      <c r="GO268" s="1"/>
      <c r="GP268" s="1"/>
    </row>
    <row r="269" spans="1:198" s="4" customFormat="1" ht="18" customHeight="1" x14ac:dyDescent="0.25">
      <c r="A269" s="3"/>
      <c r="B269" s="2"/>
      <c r="C269" s="270" t="s">
        <v>43</v>
      </c>
      <c r="D269" s="271"/>
      <c r="E269" s="70">
        <v>3</v>
      </c>
      <c r="F269" s="69" t="s">
        <v>38</v>
      </c>
      <c r="G269" s="39">
        <v>3.39</v>
      </c>
      <c r="H269" s="39">
        <v>3.29</v>
      </c>
      <c r="I269" s="68"/>
      <c r="J269" s="183">
        <f t="shared" ref="J269:J275" si="17">IF(I269&lt;3,0,IF(I269&lt;10,G269*I269,H269*I269))</f>
        <v>0</v>
      </c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  <c r="GF269" s="1"/>
      <c r="GG269" s="1"/>
      <c r="GH269" s="1"/>
      <c r="GI269" s="1"/>
      <c r="GJ269" s="1"/>
      <c r="GK269" s="1"/>
      <c r="GL269" s="1"/>
      <c r="GM269" s="1"/>
      <c r="GN269" s="1"/>
      <c r="GO269" s="1"/>
      <c r="GP269" s="1"/>
    </row>
    <row r="270" spans="1:198" s="4" customFormat="1" ht="18" customHeight="1" x14ac:dyDescent="0.25">
      <c r="A270" s="3"/>
      <c r="B270" s="2"/>
      <c r="C270" s="272" t="s">
        <v>42</v>
      </c>
      <c r="D270" s="273"/>
      <c r="E270" s="66">
        <v>3</v>
      </c>
      <c r="F270" s="67" t="s">
        <v>38</v>
      </c>
      <c r="G270" s="39">
        <v>3.39</v>
      </c>
      <c r="H270" s="39">
        <v>3.29</v>
      </c>
      <c r="I270" s="65"/>
      <c r="J270" s="184">
        <f t="shared" si="17"/>
        <v>0</v>
      </c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  <c r="GF270" s="1"/>
      <c r="GG270" s="1"/>
      <c r="GH270" s="1"/>
      <c r="GI270" s="1"/>
      <c r="GJ270" s="1"/>
      <c r="GK270" s="1"/>
      <c r="GL270" s="1"/>
      <c r="GM270" s="1"/>
      <c r="GN270" s="1"/>
      <c r="GO270" s="1"/>
      <c r="GP270" s="1"/>
    </row>
    <row r="271" spans="1:198" s="4" customFormat="1" ht="18" customHeight="1" x14ac:dyDescent="0.25">
      <c r="A271" s="3"/>
      <c r="B271" s="2"/>
      <c r="C271" s="272" t="s">
        <v>41</v>
      </c>
      <c r="D271" s="273"/>
      <c r="E271" s="66">
        <v>3</v>
      </c>
      <c r="F271" s="44" t="s">
        <v>38</v>
      </c>
      <c r="G271" s="39">
        <v>5.21</v>
      </c>
      <c r="H271" s="39">
        <v>5.04</v>
      </c>
      <c r="I271" s="65"/>
      <c r="J271" s="184">
        <f t="shared" si="17"/>
        <v>0</v>
      </c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  <c r="GA271" s="1"/>
      <c r="GB271" s="1"/>
      <c r="GC271" s="1"/>
      <c r="GD271" s="1"/>
      <c r="GE271" s="1"/>
      <c r="GF271" s="1"/>
      <c r="GG271" s="1"/>
      <c r="GH271" s="1"/>
      <c r="GI271" s="1"/>
      <c r="GJ271" s="1"/>
      <c r="GK271" s="1"/>
      <c r="GL271" s="1"/>
      <c r="GM271" s="1"/>
      <c r="GN271" s="1"/>
      <c r="GO271" s="1"/>
      <c r="GP271" s="1"/>
    </row>
    <row r="272" spans="1:198" s="4" customFormat="1" ht="18" customHeight="1" x14ac:dyDescent="0.25">
      <c r="A272" s="3"/>
      <c r="B272" s="2"/>
      <c r="C272" s="272" t="s">
        <v>40</v>
      </c>
      <c r="D272" s="273"/>
      <c r="E272" s="66">
        <v>3</v>
      </c>
      <c r="F272" s="44" t="s">
        <v>38</v>
      </c>
      <c r="G272" s="39">
        <v>3.39</v>
      </c>
      <c r="H272" s="39">
        <v>3.29</v>
      </c>
      <c r="I272" s="65"/>
      <c r="J272" s="184">
        <f t="shared" si="17"/>
        <v>0</v>
      </c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  <c r="FV272" s="1"/>
      <c r="FW272" s="1"/>
      <c r="FX272" s="1"/>
      <c r="FY272" s="1"/>
      <c r="FZ272" s="1"/>
      <c r="GA272" s="1"/>
      <c r="GB272" s="1"/>
      <c r="GC272" s="1"/>
      <c r="GD272" s="1"/>
      <c r="GE272" s="1"/>
      <c r="GF272" s="1"/>
      <c r="GG272" s="1"/>
      <c r="GH272" s="1"/>
      <c r="GI272" s="1"/>
      <c r="GJ272" s="1"/>
      <c r="GK272" s="1"/>
      <c r="GL272" s="1"/>
      <c r="GM272" s="1"/>
      <c r="GN272" s="1"/>
      <c r="GO272" s="1"/>
      <c r="GP272" s="1"/>
    </row>
    <row r="273" spans="1:198" s="4" customFormat="1" ht="18" customHeight="1" x14ac:dyDescent="0.25">
      <c r="A273" s="3"/>
      <c r="B273" s="2"/>
      <c r="C273" s="272" t="s">
        <v>39</v>
      </c>
      <c r="D273" s="273"/>
      <c r="E273" s="66">
        <v>3</v>
      </c>
      <c r="F273" s="44" t="s">
        <v>38</v>
      </c>
      <c r="G273" s="39">
        <v>5.21</v>
      </c>
      <c r="H273" s="39">
        <v>5.04</v>
      </c>
      <c r="I273" s="65"/>
      <c r="J273" s="184">
        <f t="shared" si="17"/>
        <v>0</v>
      </c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  <c r="GA273" s="1"/>
      <c r="GB273" s="1"/>
      <c r="GC273" s="1"/>
      <c r="GD273" s="1"/>
      <c r="GE273" s="1"/>
      <c r="GF273" s="1"/>
      <c r="GG273" s="1"/>
      <c r="GH273" s="1"/>
      <c r="GI273" s="1"/>
      <c r="GJ273" s="1"/>
      <c r="GK273" s="1"/>
      <c r="GL273" s="1"/>
      <c r="GM273" s="1"/>
      <c r="GN273" s="1"/>
      <c r="GO273" s="1"/>
      <c r="GP273" s="1"/>
    </row>
    <row r="274" spans="1:198" s="4" customFormat="1" ht="18" customHeight="1" x14ac:dyDescent="0.25">
      <c r="A274" s="3"/>
      <c r="B274" s="2"/>
      <c r="C274" s="272" t="s">
        <v>37</v>
      </c>
      <c r="D274" s="273"/>
      <c r="E274" s="66">
        <v>3</v>
      </c>
      <c r="F274" s="44" t="s">
        <v>36</v>
      </c>
      <c r="G274" s="39">
        <v>8.18</v>
      </c>
      <c r="H274" s="39">
        <v>7.92</v>
      </c>
      <c r="I274" s="65"/>
      <c r="J274" s="184">
        <f t="shared" si="17"/>
        <v>0</v>
      </c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  <c r="GA274" s="1"/>
      <c r="GB274" s="1"/>
      <c r="GC274" s="1"/>
      <c r="GD274" s="1"/>
      <c r="GE274" s="1"/>
      <c r="GF274" s="1"/>
      <c r="GG274" s="1"/>
      <c r="GH274" s="1"/>
      <c r="GI274" s="1"/>
      <c r="GJ274" s="1"/>
      <c r="GK274" s="1"/>
      <c r="GL274" s="1"/>
      <c r="GM274" s="1"/>
      <c r="GN274" s="1"/>
      <c r="GO274" s="1"/>
      <c r="GP274" s="1"/>
    </row>
    <row r="275" spans="1:198" s="4" customFormat="1" ht="18" customHeight="1" thickBot="1" x14ac:dyDescent="0.3">
      <c r="A275" s="3"/>
      <c r="B275" s="2"/>
      <c r="C275" s="274" t="s">
        <v>35</v>
      </c>
      <c r="D275" s="275"/>
      <c r="E275" s="64">
        <v>3</v>
      </c>
      <c r="F275" s="63" t="s">
        <v>34</v>
      </c>
      <c r="G275" s="62">
        <v>5.21</v>
      </c>
      <c r="H275" s="39">
        <v>5.04</v>
      </c>
      <c r="I275" s="61"/>
      <c r="J275" s="185">
        <f t="shared" si="17"/>
        <v>0</v>
      </c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  <c r="FX275" s="1"/>
      <c r="FY275" s="1"/>
      <c r="FZ275" s="1"/>
      <c r="GA275" s="1"/>
      <c r="GB275" s="1"/>
      <c r="GC275" s="1"/>
      <c r="GD275" s="1"/>
      <c r="GE275" s="1"/>
      <c r="GF275" s="1"/>
      <c r="GG275" s="1"/>
      <c r="GH275" s="1"/>
      <c r="GI275" s="1"/>
      <c r="GJ275" s="1"/>
      <c r="GK275" s="1"/>
      <c r="GL275" s="1"/>
      <c r="GM275" s="1"/>
      <c r="GN275" s="1"/>
      <c r="GO275" s="1"/>
      <c r="GP275" s="1"/>
    </row>
    <row r="276" spans="1:198" s="4" customFormat="1" ht="15" x14ac:dyDescent="0.25">
      <c r="A276" s="3"/>
      <c r="B276" s="2"/>
      <c r="C276" s="60"/>
      <c r="D276" s="60"/>
      <c r="E276" s="60"/>
      <c r="F276" s="60"/>
      <c r="G276" s="60"/>
      <c r="H276" s="211" t="s">
        <v>33</v>
      </c>
      <c r="I276" s="211"/>
      <c r="J276" s="178">
        <f>SUM(J269:J275)</f>
        <v>0</v>
      </c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  <c r="GA276" s="1"/>
      <c r="GB276" s="1"/>
      <c r="GC276" s="1"/>
      <c r="GD276" s="1"/>
      <c r="GE276" s="1"/>
      <c r="GF276" s="1"/>
      <c r="GG276" s="1"/>
      <c r="GH276" s="1"/>
      <c r="GI276" s="1"/>
      <c r="GJ276" s="1"/>
      <c r="GK276" s="1"/>
      <c r="GL276" s="1"/>
      <c r="GM276" s="1"/>
      <c r="GN276" s="1"/>
      <c r="GO276" s="1"/>
      <c r="GP276" s="1"/>
    </row>
    <row r="277" spans="1:198" s="4" customFormat="1" ht="8.25" customHeight="1" x14ac:dyDescent="0.25">
      <c r="A277" s="3"/>
      <c r="B277" s="2"/>
      <c r="C277" s="60"/>
      <c r="D277" s="60"/>
      <c r="E277" s="60"/>
      <c r="F277" s="60"/>
      <c r="G277" s="60"/>
      <c r="H277" s="60"/>
      <c r="I277" s="60"/>
      <c r="J277" s="59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</row>
    <row r="278" spans="1:198" ht="42" customHeight="1" x14ac:dyDescent="0.25">
      <c r="A278" s="207" t="s">
        <v>32</v>
      </c>
      <c r="B278" s="207"/>
      <c r="C278" s="207"/>
      <c r="D278" s="207"/>
      <c r="E278" s="207"/>
      <c r="F278" s="207"/>
      <c r="G278" s="207"/>
      <c r="H278" s="207"/>
      <c r="I278" s="207"/>
      <c r="J278" s="207"/>
    </row>
    <row r="279" spans="1:198" s="4" customFormat="1" ht="9" customHeight="1" thickBot="1" x14ac:dyDescent="0.3">
      <c r="A279" s="3"/>
      <c r="B279" s="2"/>
      <c r="C279" s="58"/>
      <c r="D279" s="58"/>
      <c r="E279" s="57"/>
      <c r="F279" s="57"/>
      <c r="G279" s="57"/>
      <c r="H279" s="57"/>
      <c r="I279" s="57"/>
      <c r="J279" s="57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</row>
    <row r="280" spans="1:198" s="4" customFormat="1" ht="33.75" customHeight="1" thickBot="1" x14ac:dyDescent="0.3">
      <c r="A280" s="56"/>
      <c r="B280" s="55"/>
      <c r="C280" s="54"/>
      <c r="D280" s="1"/>
      <c r="E280" s="53" t="s">
        <v>31</v>
      </c>
      <c r="F280" s="52" t="s">
        <v>30</v>
      </c>
      <c r="G280" s="52" t="s">
        <v>29</v>
      </c>
      <c r="H280" s="52" t="s">
        <v>28</v>
      </c>
      <c r="I280" s="52" t="s">
        <v>27</v>
      </c>
      <c r="J280" s="51" t="s">
        <v>14</v>
      </c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</row>
    <row r="281" spans="1:198" s="4" customFormat="1" ht="18" customHeight="1" x14ac:dyDescent="0.25">
      <c r="A281" s="3"/>
      <c r="B281" s="2"/>
      <c r="C281" s="276" t="s">
        <v>349</v>
      </c>
      <c r="D281" s="50" t="s">
        <v>338</v>
      </c>
      <c r="E281" s="45">
        <v>3</v>
      </c>
      <c r="F281" s="44" t="s">
        <v>94</v>
      </c>
      <c r="G281" s="39">
        <v>3.02</v>
      </c>
      <c r="H281" s="39">
        <v>2.93</v>
      </c>
      <c r="I281" s="43"/>
      <c r="J281" s="186">
        <f>IF(I281&lt;3,0,IF(I281&lt;10,G281*I281,H281*I281))</f>
        <v>0</v>
      </c>
      <c r="K281" s="277" t="s">
        <v>354</v>
      </c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</row>
    <row r="282" spans="1:198" s="4" customFormat="1" ht="18" customHeight="1" x14ac:dyDescent="0.25">
      <c r="A282" s="3"/>
      <c r="B282" s="170" t="s">
        <v>19</v>
      </c>
      <c r="C282" s="201"/>
      <c r="D282" s="191" t="s">
        <v>375</v>
      </c>
      <c r="E282" s="45">
        <v>3</v>
      </c>
      <c r="F282" s="44" t="s">
        <v>94</v>
      </c>
      <c r="G282" s="39">
        <v>3.02</v>
      </c>
      <c r="H282" s="39">
        <v>2.93</v>
      </c>
      <c r="I282" s="43"/>
      <c r="J282" s="186">
        <f>IF(I282&lt;3,0,IF(I282&lt;10,G282*I282,H282*I282))</f>
        <v>0</v>
      </c>
      <c r="K282" s="277" t="s">
        <v>355</v>
      </c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</row>
    <row r="283" spans="1:198" s="4" customFormat="1" ht="18" customHeight="1" x14ac:dyDescent="0.25">
      <c r="A283" s="3"/>
      <c r="B283" s="2"/>
      <c r="C283" s="202"/>
      <c r="D283" s="48" t="s">
        <v>374</v>
      </c>
      <c r="E283" s="45">
        <v>3</v>
      </c>
      <c r="F283" s="44" t="s">
        <v>94</v>
      </c>
      <c r="G283" s="39">
        <v>3.02</v>
      </c>
      <c r="H283" s="39">
        <v>2.93</v>
      </c>
      <c r="I283" s="43"/>
      <c r="J283" s="186">
        <f>IF(I283&lt;3,0,IF(I283&lt;10,G283*I283,H283*I283))</f>
        <v>0</v>
      </c>
      <c r="K283" s="277" t="s">
        <v>356</v>
      </c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</row>
    <row r="284" spans="1:198" s="4" customFormat="1" ht="18" customHeight="1" x14ac:dyDescent="0.25">
      <c r="A284" s="47"/>
      <c r="B284" s="2"/>
      <c r="C284" s="200" t="s">
        <v>26</v>
      </c>
      <c r="D284" s="48" t="s">
        <v>25</v>
      </c>
      <c r="E284" s="45">
        <v>1</v>
      </c>
      <c r="F284" s="44" t="s">
        <v>20</v>
      </c>
      <c r="G284" s="39">
        <v>6.56</v>
      </c>
      <c r="H284" s="39">
        <v>6.35</v>
      </c>
      <c r="I284" s="43"/>
      <c r="J284" s="175">
        <f t="shared" ref="J284:J292" si="18">IF(I284&lt;10,G284*I284,H284*I284)</f>
        <v>0</v>
      </c>
      <c r="K284" s="277" t="s">
        <v>357</v>
      </c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</row>
    <row r="285" spans="1:198" s="4" customFormat="1" ht="18" customHeight="1" x14ac:dyDescent="0.25">
      <c r="A285" s="47"/>
      <c r="B285" s="2"/>
      <c r="C285" s="202"/>
      <c r="D285" s="48" t="s">
        <v>24</v>
      </c>
      <c r="E285" s="45">
        <v>1</v>
      </c>
      <c r="F285" s="44" t="s">
        <v>20</v>
      </c>
      <c r="G285" s="39">
        <v>11.11</v>
      </c>
      <c r="H285" s="39">
        <v>10.76</v>
      </c>
      <c r="I285" s="43"/>
      <c r="J285" s="175">
        <f t="shared" si="18"/>
        <v>0</v>
      </c>
      <c r="K285" s="277" t="s">
        <v>358</v>
      </c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</row>
    <row r="286" spans="1:198" s="4" customFormat="1" ht="18" customHeight="1" x14ac:dyDescent="0.25">
      <c r="A286" s="49" t="s">
        <v>19</v>
      </c>
      <c r="B286" s="2"/>
      <c r="C286" s="200" t="s">
        <v>23</v>
      </c>
      <c r="D286" s="48" t="s">
        <v>377</v>
      </c>
      <c r="E286" s="45">
        <v>1</v>
      </c>
      <c r="F286" s="44" t="s">
        <v>94</v>
      </c>
      <c r="G286" s="39">
        <v>8.09</v>
      </c>
      <c r="H286" s="39">
        <v>7.83</v>
      </c>
      <c r="I286" s="43"/>
      <c r="J286" s="175">
        <f t="shared" si="18"/>
        <v>0</v>
      </c>
      <c r="K286" s="277" t="s">
        <v>359</v>
      </c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</row>
    <row r="287" spans="1:198" s="4" customFormat="1" ht="18" customHeight="1" x14ac:dyDescent="0.25">
      <c r="A287" s="49" t="s">
        <v>19</v>
      </c>
      <c r="B287" s="170" t="s">
        <v>19</v>
      </c>
      <c r="C287" s="201"/>
      <c r="D287" s="48" t="s">
        <v>376</v>
      </c>
      <c r="E287" s="45">
        <v>1</v>
      </c>
      <c r="F287" s="44" t="s">
        <v>94</v>
      </c>
      <c r="G287" s="39">
        <v>8.09</v>
      </c>
      <c r="H287" s="39">
        <v>7.83</v>
      </c>
      <c r="I287" s="43"/>
      <c r="J287" s="175">
        <f t="shared" si="18"/>
        <v>0</v>
      </c>
      <c r="K287" s="277" t="s">
        <v>360</v>
      </c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</row>
    <row r="288" spans="1:198" s="4" customFormat="1" ht="18" customHeight="1" x14ac:dyDescent="0.25">
      <c r="A288" s="49" t="s">
        <v>19</v>
      </c>
      <c r="B288" s="2"/>
      <c r="C288" s="202"/>
      <c r="D288" s="48" t="s">
        <v>22</v>
      </c>
      <c r="E288" s="45">
        <v>1</v>
      </c>
      <c r="F288" s="44" t="s">
        <v>94</v>
      </c>
      <c r="G288" s="39">
        <v>6.98</v>
      </c>
      <c r="H288" s="39">
        <v>6.75</v>
      </c>
      <c r="I288" s="43"/>
      <c r="J288" s="175">
        <f t="shared" si="18"/>
        <v>0</v>
      </c>
      <c r="K288" s="277" t="s">
        <v>361</v>
      </c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</row>
    <row r="289" spans="1:198" s="4" customFormat="1" ht="27.75" customHeight="1" x14ac:dyDescent="0.25">
      <c r="A289" s="47"/>
      <c r="B289" s="170" t="s">
        <v>19</v>
      </c>
      <c r="C289" s="200" t="s">
        <v>21</v>
      </c>
      <c r="D289" s="48" t="s">
        <v>378</v>
      </c>
      <c r="E289" s="45">
        <v>1</v>
      </c>
      <c r="F289" s="44" t="s">
        <v>380</v>
      </c>
      <c r="G289" s="39">
        <v>7.39</v>
      </c>
      <c r="H289" s="39">
        <v>7.16</v>
      </c>
      <c r="I289" s="43"/>
      <c r="J289" s="175">
        <f t="shared" si="18"/>
        <v>0</v>
      </c>
      <c r="K289" s="277" t="s">
        <v>360</v>
      </c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</row>
    <row r="290" spans="1:198" s="4" customFormat="1" ht="18" customHeight="1" x14ac:dyDescent="0.25">
      <c r="A290" s="49" t="s">
        <v>19</v>
      </c>
      <c r="B290" s="170" t="s">
        <v>19</v>
      </c>
      <c r="C290" s="201"/>
      <c r="D290" s="48" t="s">
        <v>379</v>
      </c>
      <c r="E290" s="45">
        <v>1</v>
      </c>
      <c r="F290" s="44" t="s">
        <v>380</v>
      </c>
      <c r="G290" s="39">
        <v>7.39</v>
      </c>
      <c r="H290" s="39">
        <v>7.16</v>
      </c>
      <c r="I290" s="43"/>
      <c r="J290" s="175">
        <f t="shared" si="18"/>
        <v>0</v>
      </c>
      <c r="K290" s="277" t="s">
        <v>362</v>
      </c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</row>
    <row r="291" spans="1:198" s="4" customFormat="1" ht="18" customHeight="1" x14ac:dyDescent="0.25">
      <c r="A291" s="49"/>
      <c r="B291" s="170" t="s">
        <v>19</v>
      </c>
      <c r="C291" s="201"/>
      <c r="D291" s="48" t="s">
        <v>340</v>
      </c>
      <c r="E291" s="45">
        <v>1</v>
      </c>
      <c r="F291" s="44" t="s">
        <v>341</v>
      </c>
      <c r="G291" s="39">
        <v>15.76</v>
      </c>
      <c r="H291" s="39">
        <v>15.26</v>
      </c>
      <c r="I291" s="43"/>
      <c r="J291" s="175">
        <f t="shared" si="18"/>
        <v>0</v>
      </c>
      <c r="K291" s="277" t="s">
        <v>363</v>
      </c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</row>
    <row r="292" spans="1:198" ht="18" customHeight="1" x14ac:dyDescent="0.25">
      <c r="A292" s="49" t="s">
        <v>19</v>
      </c>
      <c r="B292" s="46"/>
      <c r="C292" s="202"/>
      <c r="D292" s="48" t="s">
        <v>350</v>
      </c>
      <c r="E292" s="45">
        <v>1</v>
      </c>
      <c r="F292" s="44" t="s">
        <v>339</v>
      </c>
      <c r="G292" s="39">
        <v>7.39</v>
      </c>
      <c r="H292" s="39">
        <v>7.16</v>
      </c>
      <c r="I292" s="43"/>
      <c r="J292" s="175">
        <f t="shared" si="18"/>
        <v>0</v>
      </c>
      <c r="K292" s="277" t="s">
        <v>364</v>
      </c>
    </row>
    <row r="293" spans="1:198" s="4" customFormat="1" ht="18" customHeight="1" x14ac:dyDescent="0.25">
      <c r="A293" s="47"/>
      <c r="B293" s="170" t="s">
        <v>19</v>
      </c>
      <c r="C293" s="200" t="s">
        <v>342</v>
      </c>
      <c r="D293" s="48" t="s">
        <v>381</v>
      </c>
      <c r="E293" s="45">
        <v>1</v>
      </c>
      <c r="F293" s="44" t="s">
        <v>93</v>
      </c>
      <c r="G293" s="39">
        <v>6.98</v>
      </c>
      <c r="H293" s="39">
        <v>6.75</v>
      </c>
      <c r="I293" s="43"/>
      <c r="J293" s="175">
        <f t="shared" ref="J293:J296" si="19">IF(I293&lt;10,G293*I293,H293*I293)</f>
        <v>0</v>
      </c>
      <c r="K293" s="277" t="s">
        <v>365</v>
      </c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</row>
    <row r="294" spans="1:198" s="4" customFormat="1" ht="18" customHeight="1" x14ac:dyDescent="0.25">
      <c r="A294" s="49" t="s">
        <v>19</v>
      </c>
      <c r="B294" s="170" t="s">
        <v>19</v>
      </c>
      <c r="C294" s="201"/>
      <c r="D294" s="48" t="s">
        <v>382</v>
      </c>
      <c r="E294" s="45">
        <v>1</v>
      </c>
      <c r="F294" s="44" t="s">
        <v>93</v>
      </c>
      <c r="G294" s="39">
        <v>6.98</v>
      </c>
      <c r="H294" s="39">
        <v>6.75</v>
      </c>
      <c r="I294" s="43"/>
      <c r="J294" s="175">
        <f t="shared" si="19"/>
        <v>0</v>
      </c>
      <c r="K294" s="277" t="s">
        <v>366</v>
      </c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</row>
    <row r="295" spans="1:198" s="4" customFormat="1" ht="18" customHeight="1" x14ac:dyDescent="0.25">
      <c r="A295" s="49"/>
      <c r="B295" s="170" t="s">
        <v>19</v>
      </c>
      <c r="C295" s="201"/>
      <c r="D295" s="48" t="s">
        <v>383</v>
      </c>
      <c r="E295" s="45">
        <v>1</v>
      </c>
      <c r="F295" s="44" t="s">
        <v>18</v>
      </c>
      <c r="G295" s="39">
        <v>8.84</v>
      </c>
      <c r="H295" s="39">
        <v>8.5500000000000007</v>
      </c>
      <c r="I295" s="43"/>
      <c r="J295" s="175">
        <f t="shared" si="19"/>
        <v>0</v>
      </c>
      <c r="K295" s="277" t="s">
        <v>367</v>
      </c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  <c r="GF295" s="1"/>
      <c r="GG295" s="1"/>
      <c r="GH295" s="1"/>
      <c r="GI295" s="1"/>
      <c r="GJ295" s="1"/>
      <c r="GK295" s="1"/>
      <c r="GL295" s="1"/>
      <c r="GM295" s="1"/>
      <c r="GN295" s="1"/>
      <c r="GO295" s="1"/>
      <c r="GP295" s="1"/>
    </row>
    <row r="296" spans="1:198" ht="18" customHeight="1" x14ac:dyDescent="0.25">
      <c r="A296" s="49" t="s">
        <v>19</v>
      </c>
      <c r="B296" s="46"/>
      <c r="C296" s="202"/>
      <c r="D296" s="48" t="s">
        <v>384</v>
      </c>
      <c r="E296" s="45">
        <v>1</v>
      </c>
      <c r="F296" s="44" t="s">
        <v>18</v>
      </c>
      <c r="G296" s="39">
        <v>8.84</v>
      </c>
      <c r="H296" s="39">
        <v>8.5500000000000007</v>
      </c>
      <c r="I296" s="43"/>
      <c r="J296" s="175">
        <f t="shared" si="19"/>
        <v>0</v>
      </c>
      <c r="K296" s="277" t="s">
        <v>368</v>
      </c>
    </row>
    <row r="297" spans="1:198" s="4" customFormat="1" ht="32.25" customHeight="1" x14ac:dyDescent="0.25">
      <c r="A297" s="47"/>
      <c r="B297" s="170" t="s">
        <v>19</v>
      </c>
      <c r="C297" s="200" t="s">
        <v>343</v>
      </c>
      <c r="D297" s="48" t="s">
        <v>385</v>
      </c>
      <c r="E297" s="45">
        <v>1</v>
      </c>
      <c r="F297" s="44" t="s">
        <v>18</v>
      </c>
      <c r="G297" s="39">
        <v>11.11</v>
      </c>
      <c r="H297" s="39">
        <v>10.76</v>
      </c>
      <c r="I297" s="43"/>
      <c r="J297" s="175">
        <f t="shared" ref="J297:J299" si="20">IF(I297&lt;10,G297*I297,H297*I297)</f>
        <v>0</v>
      </c>
      <c r="K297" s="277" t="s">
        <v>369</v>
      </c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  <c r="GA297" s="1"/>
      <c r="GB297" s="1"/>
      <c r="GC297" s="1"/>
      <c r="GD297" s="1"/>
      <c r="GE297" s="1"/>
      <c r="GF297" s="1"/>
      <c r="GG297" s="1"/>
      <c r="GH297" s="1"/>
      <c r="GI297" s="1"/>
      <c r="GJ297" s="1"/>
      <c r="GK297" s="1"/>
      <c r="GL297" s="1"/>
      <c r="GM297" s="1"/>
      <c r="GN297" s="1"/>
      <c r="GO297" s="1"/>
      <c r="GP297" s="1"/>
    </row>
    <row r="298" spans="1:198" s="4" customFormat="1" ht="18" customHeight="1" x14ac:dyDescent="0.25">
      <c r="A298" s="49" t="s">
        <v>19</v>
      </c>
      <c r="B298" s="170" t="s">
        <v>19</v>
      </c>
      <c r="C298" s="201"/>
      <c r="D298" s="48" t="s">
        <v>386</v>
      </c>
      <c r="E298" s="45">
        <v>1</v>
      </c>
      <c r="F298" s="44" t="s">
        <v>18</v>
      </c>
      <c r="G298" s="39">
        <v>11.11</v>
      </c>
      <c r="H298" s="39">
        <v>10.76</v>
      </c>
      <c r="I298" s="43"/>
      <c r="J298" s="175">
        <f t="shared" si="20"/>
        <v>0</v>
      </c>
      <c r="K298" s="277" t="s">
        <v>370</v>
      </c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  <c r="GA298" s="1"/>
      <c r="GB298" s="1"/>
      <c r="GC298" s="1"/>
      <c r="GD298" s="1"/>
      <c r="GE298" s="1"/>
      <c r="GF298" s="1"/>
      <c r="GG298" s="1"/>
      <c r="GH298" s="1"/>
      <c r="GI298" s="1"/>
      <c r="GJ298" s="1"/>
      <c r="GK298" s="1"/>
      <c r="GL298" s="1"/>
      <c r="GM298" s="1"/>
      <c r="GN298" s="1"/>
      <c r="GO298" s="1"/>
      <c r="GP298" s="1"/>
    </row>
    <row r="299" spans="1:198" ht="30" customHeight="1" thickBot="1" x14ac:dyDescent="0.3">
      <c r="A299" s="49" t="s">
        <v>19</v>
      </c>
      <c r="B299" s="170" t="s">
        <v>19</v>
      </c>
      <c r="C299" s="203"/>
      <c r="D299" s="192" t="s">
        <v>387</v>
      </c>
      <c r="E299" s="42">
        <v>1</v>
      </c>
      <c r="F299" s="41" t="s">
        <v>18</v>
      </c>
      <c r="G299" s="40">
        <v>11.11</v>
      </c>
      <c r="H299" s="40">
        <v>10.76</v>
      </c>
      <c r="I299" s="38"/>
      <c r="J299" s="187">
        <f t="shared" si="20"/>
        <v>0</v>
      </c>
      <c r="K299" s="277" t="s">
        <v>371</v>
      </c>
    </row>
    <row r="300" spans="1:198" ht="15" x14ac:dyDescent="0.25">
      <c r="A300" s="37" t="s">
        <v>17</v>
      </c>
      <c r="B300" s="37"/>
      <c r="H300" s="235" t="s">
        <v>16</v>
      </c>
      <c r="I300" s="235"/>
      <c r="J300" s="178">
        <f>SUM(J281:J299)</f>
        <v>0</v>
      </c>
      <c r="K300" s="277" t="s">
        <v>372</v>
      </c>
    </row>
    <row r="301" spans="1:198" ht="9" customHeight="1" thickBot="1" x14ac:dyDescent="0.3">
      <c r="A301" s="37"/>
      <c r="B301" s="37"/>
      <c r="H301" s="36"/>
      <c r="I301" s="36"/>
      <c r="J301" s="178"/>
      <c r="K301" s="278" t="s">
        <v>373</v>
      </c>
    </row>
    <row r="302" spans="1:198" ht="30.75" customHeight="1" x14ac:dyDescent="0.25">
      <c r="A302" s="263" t="s">
        <v>15</v>
      </c>
      <c r="B302" s="263"/>
      <c r="C302" s="263"/>
      <c r="D302" s="263"/>
      <c r="E302" s="263"/>
      <c r="F302" s="263"/>
      <c r="G302" s="263"/>
      <c r="H302" s="263"/>
      <c r="I302" s="35" t="s">
        <v>14</v>
      </c>
      <c r="J302" s="188">
        <f>J300+J276+J267+J258+J234+J214+J154+J124+J78+J62</f>
        <v>0</v>
      </c>
    </row>
    <row r="303" spans="1:198" ht="20.25" customHeight="1" x14ac:dyDescent="0.25">
      <c r="A303" s="263"/>
      <c r="B303" s="263"/>
      <c r="C303" s="263"/>
      <c r="D303" s="263"/>
      <c r="E303" s="263"/>
      <c r="F303" s="263"/>
      <c r="G303" s="263"/>
      <c r="H303" s="263"/>
      <c r="I303" s="35" t="s">
        <v>13</v>
      </c>
      <c r="J303" s="188">
        <f>J302*10/100</f>
        <v>0</v>
      </c>
    </row>
    <row r="304" spans="1:198" ht="18.75" customHeight="1" x14ac:dyDescent="0.25">
      <c r="A304" s="267" t="s">
        <v>12</v>
      </c>
      <c r="B304" s="267"/>
      <c r="C304" s="267"/>
      <c r="D304" s="267"/>
      <c r="E304" s="269" t="s">
        <v>11</v>
      </c>
      <c r="F304" s="269"/>
      <c r="G304" s="269"/>
      <c r="H304" s="34"/>
      <c r="I304" s="33"/>
      <c r="J304" s="189"/>
    </row>
    <row r="305" spans="1:198" ht="18.75" customHeight="1" x14ac:dyDescent="0.25">
      <c r="A305" s="262" t="s">
        <v>10</v>
      </c>
      <c r="B305" s="262"/>
      <c r="C305" s="262"/>
      <c r="D305" s="262"/>
      <c r="E305" s="262"/>
      <c r="F305" s="262"/>
      <c r="G305" s="262"/>
      <c r="H305" s="12"/>
      <c r="I305" s="264" t="s">
        <v>9</v>
      </c>
      <c r="J305" s="258">
        <f>J302+J303</f>
        <v>0</v>
      </c>
    </row>
    <row r="306" spans="1:198" ht="18.75" customHeight="1" x14ac:dyDescent="0.25">
      <c r="A306" s="262"/>
      <c r="B306" s="262"/>
      <c r="C306" s="262"/>
      <c r="D306" s="262"/>
      <c r="E306" s="262"/>
      <c r="F306" s="262"/>
      <c r="G306" s="262"/>
      <c r="H306" s="32"/>
      <c r="I306" s="264"/>
      <c r="J306" s="258"/>
    </row>
    <row r="307" spans="1:198" ht="18" customHeight="1" x14ac:dyDescent="0.25">
      <c r="A307" s="259" t="s">
        <v>8</v>
      </c>
      <c r="B307" s="259"/>
      <c r="C307" s="31" t="s">
        <v>7</v>
      </c>
      <c r="D307" s="31" t="s">
        <v>6</v>
      </c>
      <c r="E307" s="31" t="s">
        <v>5</v>
      </c>
    </row>
    <row r="308" spans="1:198" ht="20.25" customHeight="1" x14ac:dyDescent="0.25">
      <c r="A308" s="260">
        <v>149</v>
      </c>
      <c r="B308" s="260"/>
      <c r="C308" s="30" t="s">
        <v>4</v>
      </c>
      <c r="D308" s="29" t="s">
        <v>3</v>
      </c>
      <c r="E308" s="28">
        <v>4</v>
      </c>
      <c r="F308" s="27" t="s">
        <v>2</v>
      </c>
    </row>
    <row r="309" spans="1:198" ht="20.25" customHeight="1" x14ac:dyDescent="0.25">
      <c r="A309" s="261"/>
      <c r="B309" s="261"/>
      <c r="C309" s="26"/>
      <c r="D309" s="26"/>
      <c r="E309" s="25"/>
    </row>
    <row r="310" spans="1:198" s="4" customFormat="1" ht="20.25" customHeight="1" x14ac:dyDescent="0.25">
      <c r="A310" s="261"/>
      <c r="B310" s="261"/>
      <c r="C310" s="26"/>
      <c r="D310" s="26"/>
      <c r="E310" s="25"/>
      <c r="H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  <c r="FV310" s="1"/>
      <c r="FW310" s="1"/>
      <c r="FX310" s="1"/>
      <c r="FY310" s="1"/>
      <c r="FZ310" s="1"/>
      <c r="GA310" s="1"/>
      <c r="GB310" s="1"/>
      <c r="GC310" s="1"/>
      <c r="GD310" s="1"/>
      <c r="GE310" s="1"/>
      <c r="GF310" s="1"/>
      <c r="GG310" s="1"/>
      <c r="GH310" s="1"/>
      <c r="GI310" s="1"/>
      <c r="GJ310" s="1"/>
      <c r="GK310" s="1"/>
      <c r="GL310" s="1"/>
      <c r="GM310" s="1"/>
      <c r="GN310" s="1"/>
      <c r="GO310" s="1"/>
      <c r="GP310" s="1"/>
    </row>
    <row r="311" spans="1:198" s="4" customFormat="1" ht="20.25" customHeight="1" x14ac:dyDescent="0.25">
      <c r="A311" s="261"/>
      <c r="B311" s="261"/>
      <c r="C311" s="26"/>
      <c r="D311" s="26"/>
      <c r="E311" s="25"/>
      <c r="H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  <c r="FV311" s="1"/>
      <c r="FW311" s="1"/>
      <c r="FX311" s="1"/>
      <c r="FY311" s="1"/>
      <c r="FZ311" s="1"/>
      <c r="GA311" s="1"/>
      <c r="GB311" s="1"/>
      <c r="GC311" s="1"/>
      <c r="GD311" s="1"/>
      <c r="GE311" s="1"/>
      <c r="GF311" s="1"/>
      <c r="GG311" s="1"/>
      <c r="GH311" s="1"/>
      <c r="GI311" s="1"/>
      <c r="GJ311" s="1"/>
      <c r="GK311" s="1"/>
      <c r="GL311" s="1"/>
      <c r="GM311" s="1"/>
      <c r="GN311" s="1"/>
      <c r="GO311" s="1"/>
      <c r="GP311" s="1"/>
    </row>
    <row r="312" spans="1:198" s="4" customFormat="1" ht="20.25" customHeight="1" x14ac:dyDescent="0.25">
      <c r="A312" s="261"/>
      <c r="B312" s="261"/>
      <c r="C312" s="26"/>
      <c r="D312" s="26"/>
      <c r="E312" s="25"/>
      <c r="H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  <c r="FV312" s="1"/>
      <c r="FW312" s="1"/>
      <c r="FX312" s="1"/>
      <c r="FY312" s="1"/>
      <c r="FZ312" s="1"/>
      <c r="GA312" s="1"/>
      <c r="GB312" s="1"/>
      <c r="GC312" s="1"/>
      <c r="GD312" s="1"/>
      <c r="GE312" s="1"/>
      <c r="GF312" s="1"/>
      <c r="GG312" s="1"/>
      <c r="GH312" s="1"/>
      <c r="GI312" s="1"/>
      <c r="GJ312" s="1"/>
      <c r="GK312" s="1"/>
      <c r="GL312" s="1"/>
      <c r="GM312" s="1"/>
      <c r="GN312" s="1"/>
      <c r="GO312" s="1"/>
      <c r="GP312" s="1"/>
    </row>
    <row r="313" spans="1:198" s="4" customFormat="1" ht="20.25" customHeight="1" x14ac:dyDescent="0.25">
      <c r="A313" s="261"/>
      <c r="B313" s="261"/>
      <c r="C313" s="26"/>
      <c r="D313" s="26"/>
      <c r="E313" s="25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  <c r="GA313" s="1"/>
      <c r="GB313" s="1"/>
      <c r="GC313" s="1"/>
      <c r="GD313" s="1"/>
      <c r="GE313" s="1"/>
      <c r="GF313" s="1"/>
      <c r="GG313" s="1"/>
      <c r="GH313" s="1"/>
      <c r="GI313" s="1"/>
      <c r="GJ313" s="1"/>
      <c r="GK313" s="1"/>
      <c r="GL313" s="1"/>
      <c r="GM313" s="1"/>
      <c r="GN313" s="1"/>
      <c r="GO313" s="1"/>
      <c r="GP313" s="1"/>
    </row>
    <row r="314" spans="1:198" s="4" customFormat="1" ht="17.25" customHeight="1" x14ac:dyDescent="0.25">
      <c r="A314" s="24"/>
      <c r="B314" s="23"/>
      <c r="C314" s="23"/>
      <c r="D314" s="23"/>
      <c r="E314" s="18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  <c r="FV314" s="1"/>
      <c r="FW314" s="1"/>
      <c r="FX314" s="1"/>
      <c r="FY314" s="1"/>
      <c r="FZ314" s="1"/>
      <c r="GA314" s="1"/>
      <c r="GB314" s="1"/>
      <c r="GC314" s="1"/>
      <c r="GD314" s="1"/>
      <c r="GE314" s="1"/>
      <c r="GF314" s="1"/>
      <c r="GG314" s="1"/>
      <c r="GH314" s="1"/>
      <c r="GI314" s="1"/>
      <c r="GJ314" s="1"/>
      <c r="GK314" s="1"/>
      <c r="GL314" s="1"/>
      <c r="GM314" s="1"/>
      <c r="GN314" s="1"/>
      <c r="GO314" s="1"/>
      <c r="GP314" s="1"/>
    </row>
    <row r="315" spans="1:198" s="4" customFormat="1" ht="6" customHeight="1" x14ac:dyDescent="0.25">
      <c r="A315" s="22"/>
      <c r="B315" s="21"/>
      <c r="C315" s="21"/>
      <c r="D315" s="21"/>
      <c r="E315" s="18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  <c r="GA315" s="1"/>
      <c r="GB315" s="1"/>
      <c r="GC315" s="1"/>
      <c r="GD315" s="1"/>
      <c r="GE315" s="1"/>
      <c r="GF315" s="1"/>
      <c r="GG315" s="1"/>
      <c r="GH315" s="1"/>
      <c r="GI315" s="1"/>
      <c r="GJ315" s="1"/>
      <c r="GK315" s="1"/>
      <c r="GL315" s="1"/>
      <c r="GM315" s="1"/>
      <c r="GN315" s="1"/>
      <c r="GO315" s="1"/>
      <c r="GP315" s="1"/>
    </row>
    <row r="316" spans="1:198" s="4" customFormat="1" ht="17.25" customHeight="1" x14ac:dyDescent="0.25">
      <c r="A316" s="22"/>
      <c r="B316" s="21"/>
      <c r="C316" s="21"/>
      <c r="D316" s="21"/>
      <c r="E316" s="18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</row>
    <row r="317" spans="1:198" s="4" customFormat="1" ht="18" customHeight="1" x14ac:dyDescent="0.25">
      <c r="A317" s="265" t="s">
        <v>1</v>
      </c>
      <c r="B317" s="265"/>
      <c r="C317" s="265"/>
      <c r="D317" s="265"/>
      <c r="E317" s="20"/>
      <c r="F317" s="18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</row>
    <row r="318" spans="1:198" s="4" customFormat="1" ht="18" customHeight="1" x14ac:dyDescent="0.25">
      <c r="A318" s="266"/>
      <c r="B318" s="266"/>
      <c r="C318" s="266"/>
      <c r="D318" s="266"/>
      <c r="E318" s="266"/>
      <c r="F318" s="266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  <c r="GA318" s="1"/>
      <c r="GB318" s="1"/>
      <c r="GC318" s="1"/>
      <c r="GD318" s="1"/>
      <c r="GE318" s="1"/>
      <c r="GF318" s="1"/>
      <c r="GG318" s="1"/>
      <c r="GH318" s="1"/>
      <c r="GI318" s="1"/>
      <c r="GJ318" s="1"/>
      <c r="GK318" s="1"/>
      <c r="GL318" s="1"/>
      <c r="GM318" s="1"/>
      <c r="GN318" s="1"/>
      <c r="GO318" s="1"/>
      <c r="GP318" s="1"/>
    </row>
    <row r="319" spans="1:198" s="4" customFormat="1" ht="99.75" customHeight="1" x14ac:dyDescent="0.25">
      <c r="A319" s="266"/>
      <c r="B319" s="266"/>
      <c r="C319" s="266"/>
      <c r="D319" s="266"/>
      <c r="E319" s="266"/>
      <c r="F319" s="266"/>
      <c r="G319" s="1"/>
      <c r="I319" s="19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</row>
    <row r="320" spans="1:198" s="4" customFormat="1" ht="6" customHeight="1" x14ac:dyDescent="0.25">
      <c r="A320" s="3"/>
      <c r="B320" s="18"/>
      <c r="C320" s="18"/>
      <c r="D320" s="18"/>
      <c r="E320" s="18"/>
      <c r="F320" s="1"/>
      <c r="G320" s="1"/>
      <c r="H320" s="19"/>
      <c r="I320" s="19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  <c r="FV320" s="1"/>
      <c r="FW320" s="1"/>
      <c r="FX320" s="1"/>
      <c r="FY320" s="1"/>
      <c r="FZ320" s="1"/>
      <c r="GA320" s="1"/>
      <c r="GB320" s="1"/>
      <c r="GC320" s="1"/>
      <c r="GD320" s="1"/>
      <c r="GE320" s="1"/>
      <c r="GF320" s="1"/>
      <c r="GG320" s="1"/>
      <c r="GH320" s="1"/>
      <c r="GI320" s="1"/>
      <c r="GJ320" s="1"/>
      <c r="GK320" s="1"/>
      <c r="GL320" s="1"/>
      <c r="GM320" s="1"/>
      <c r="GN320" s="1"/>
      <c r="GO320" s="1"/>
      <c r="GP320" s="1"/>
    </row>
    <row r="321" spans="1:198" s="4" customFormat="1" ht="0.75" hidden="1" customHeight="1" x14ac:dyDescent="0.25">
      <c r="A321" s="3"/>
      <c r="B321" s="18"/>
      <c r="C321" s="18"/>
      <c r="D321" s="18"/>
      <c r="E321" s="18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  <c r="FV321" s="1"/>
      <c r="FW321" s="1"/>
      <c r="FX321" s="1"/>
      <c r="FY321" s="1"/>
      <c r="FZ321" s="1"/>
      <c r="GA321" s="1"/>
      <c r="GB321" s="1"/>
      <c r="GC321" s="1"/>
      <c r="GD321" s="1"/>
      <c r="GE321" s="1"/>
      <c r="GF321" s="1"/>
      <c r="GG321" s="1"/>
      <c r="GH321" s="1"/>
      <c r="GI321" s="1"/>
      <c r="GJ321" s="1"/>
      <c r="GK321" s="1"/>
      <c r="GL321" s="1"/>
      <c r="GM321" s="1"/>
      <c r="GN321" s="1"/>
      <c r="GO321" s="1"/>
      <c r="GP321" s="1"/>
    </row>
    <row r="322" spans="1:198" s="4" customFormat="1" ht="12.75" hidden="1" customHeight="1" x14ac:dyDescent="0.25">
      <c r="A322" s="3"/>
      <c r="B322" s="18"/>
      <c r="C322" s="18"/>
      <c r="D322" s="18"/>
      <c r="E322" s="18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  <c r="FV322" s="1"/>
      <c r="FW322" s="1"/>
      <c r="FX322" s="1"/>
      <c r="FY322" s="1"/>
      <c r="FZ322" s="1"/>
      <c r="GA322" s="1"/>
      <c r="GB322" s="1"/>
      <c r="GC322" s="1"/>
      <c r="GD322" s="1"/>
      <c r="GE322" s="1"/>
      <c r="GF322" s="1"/>
      <c r="GG322" s="1"/>
      <c r="GH322" s="1"/>
      <c r="GI322" s="1"/>
      <c r="GJ322" s="1"/>
      <c r="GK322" s="1"/>
      <c r="GL322" s="1"/>
      <c r="GM322" s="1"/>
      <c r="GN322" s="1"/>
      <c r="GO322" s="1"/>
      <c r="GP322" s="1"/>
    </row>
    <row r="323" spans="1:198" s="4" customFormat="1" ht="30" customHeight="1" x14ac:dyDescent="0.25">
      <c r="A323" s="3"/>
      <c r="B323" s="18"/>
      <c r="C323" s="18"/>
      <c r="D323" s="18"/>
      <c r="E323" s="18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  <c r="FV323" s="1"/>
      <c r="FW323" s="1"/>
      <c r="FX323" s="1"/>
      <c r="FY323" s="1"/>
      <c r="FZ323" s="1"/>
      <c r="GA323" s="1"/>
      <c r="GB323" s="1"/>
      <c r="GC323" s="1"/>
      <c r="GD323" s="1"/>
      <c r="GE323" s="1"/>
      <c r="GF323" s="1"/>
      <c r="GG323" s="1"/>
      <c r="GH323" s="1"/>
      <c r="GI323" s="1"/>
      <c r="GJ323" s="1"/>
      <c r="GK323" s="1"/>
      <c r="GL323" s="1"/>
      <c r="GM323" s="1"/>
      <c r="GN323" s="1"/>
      <c r="GO323" s="1"/>
      <c r="GP323" s="1"/>
    </row>
    <row r="324" spans="1:198" s="4" customFormat="1" x14ac:dyDescent="0.25">
      <c r="A324" s="16"/>
      <c r="B324" s="17"/>
      <c r="C324" s="6"/>
      <c r="D324" s="6"/>
      <c r="E324" s="6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  <c r="FX324" s="1"/>
      <c r="FY324" s="1"/>
      <c r="FZ324" s="1"/>
      <c r="GA324" s="1"/>
      <c r="GB324" s="1"/>
      <c r="GC324" s="1"/>
      <c r="GD324" s="1"/>
      <c r="GE324" s="1"/>
      <c r="GF324" s="1"/>
      <c r="GG324" s="1"/>
      <c r="GH324" s="1"/>
      <c r="GI324" s="1"/>
      <c r="GJ324" s="1"/>
      <c r="GK324" s="1"/>
      <c r="GL324" s="1"/>
      <c r="GM324" s="1"/>
      <c r="GN324" s="1"/>
      <c r="GO324" s="1"/>
      <c r="GP324" s="1"/>
    </row>
    <row r="325" spans="1:198" s="4" customFormat="1" x14ac:dyDescent="0.25">
      <c r="A325" s="16"/>
      <c r="B325" s="16"/>
      <c r="C325" s="15"/>
      <c r="D325" s="15"/>
      <c r="E325" s="15"/>
      <c r="F325" s="1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  <c r="FV325" s="1"/>
      <c r="FW325" s="1"/>
      <c r="FX325" s="1"/>
      <c r="FY325" s="1"/>
      <c r="FZ325" s="1"/>
      <c r="GA325" s="1"/>
      <c r="GB325" s="1"/>
      <c r="GC325" s="1"/>
      <c r="GD325" s="1"/>
      <c r="GE325" s="1"/>
      <c r="GF325" s="1"/>
      <c r="GG325" s="1"/>
      <c r="GH325" s="1"/>
      <c r="GI325" s="1"/>
      <c r="GJ325" s="1"/>
      <c r="GK325" s="1"/>
      <c r="GL325" s="1"/>
      <c r="GM325" s="1"/>
      <c r="GN325" s="1"/>
      <c r="GO325" s="1"/>
      <c r="GP325" s="1"/>
    </row>
    <row r="326" spans="1:198" s="4" customFormat="1" x14ac:dyDescent="0.25">
      <c r="A326" s="16"/>
      <c r="B326" s="16"/>
      <c r="C326" s="15"/>
      <c r="D326" s="15"/>
      <c r="E326" s="15"/>
      <c r="F326" s="15"/>
      <c r="G326" s="14"/>
      <c r="H326" s="13"/>
      <c r="I326" s="12"/>
      <c r="J326" s="1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  <c r="FV326" s="1"/>
      <c r="FW326" s="1"/>
      <c r="FX326" s="1"/>
      <c r="FY326" s="1"/>
      <c r="FZ326" s="1"/>
      <c r="GA326" s="1"/>
      <c r="GB326" s="1"/>
      <c r="GC326" s="1"/>
      <c r="GD326" s="1"/>
      <c r="GE326" s="1"/>
      <c r="GF326" s="1"/>
      <c r="GG326" s="1"/>
      <c r="GH326" s="1"/>
      <c r="GI326" s="1"/>
      <c r="GJ326" s="1"/>
      <c r="GK326" s="1"/>
      <c r="GL326" s="1"/>
      <c r="GM326" s="1"/>
      <c r="GN326" s="1"/>
      <c r="GO326" s="1"/>
      <c r="GP326" s="1"/>
    </row>
    <row r="327" spans="1:198" s="4" customFormat="1" ht="5.25" customHeight="1" x14ac:dyDescent="0.25">
      <c r="A327" s="11"/>
      <c r="B327" s="11"/>
      <c r="C327" s="10"/>
      <c r="D327" s="10"/>
      <c r="E327" s="10"/>
      <c r="F327" s="9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  <c r="FV327" s="1"/>
      <c r="FW327" s="1"/>
      <c r="FX327" s="1"/>
      <c r="FY327" s="1"/>
      <c r="FZ327" s="1"/>
      <c r="GA327" s="1"/>
      <c r="GB327" s="1"/>
      <c r="GC327" s="1"/>
      <c r="GD327" s="1"/>
      <c r="GE327" s="1"/>
      <c r="GF327" s="1"/>
      <c r="GG327" s="1"/>
      <c r="GH327" s="1"/>
      <c r="GI327" s="1"/>
      <c r="GJ327" s="1"/>
      <c r="GK327" s="1"/>
      <c r="GL327" s="1"/>
      <c r="GM327" s="1"/>
      <c r="GN327" s="1"/>
      <c r="GO327" s="1"/>
      <c r="GP327" s="1"/>
    </row>
    <row r="328" spans="1:198" s="4" customFormat="1" ht="10.5" hidden="1" customHeight="1" x14ac:dyDescent="0.25">
      <c r="A328" s="8"/>
      <c r="B328" s="8"/>
      <c r="C328" s="7"/>
      <c r="D328" s="7"/>
      <c r="E328" s="6"/>
      <c r="F328" s="5"/>
      <c r="G328" s="5"/>
      <c r="H328" s="5"/>
      <c r="I328" s="5"/>
      <c r="J328" s="5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"/>
      <c r="FZ328" s="1"/>
      <c r="GA328" s="1"/>
      <c r="GB328" s="1"/>
      <c r="GC328" s="1"/>
      <c r="GD328" s="1"/>
      <c r="GE328" s="1"/>
      <c r="GF328" s="1"/>
      <c r="GG328" s="1"/>
      <c r="GH328" s="1"/>
      <c r="GI328" s="1"/>
      <c r="GJ328" s="1"/>
      <c r="GK328" s="1"/>
      <c r="GL328" s="1"/>
      <c r="GM328" s="1"/>
      <c r="GN328" s="1"/>
      <c r="GO328" s="1"/>
      <c r="GP328" s="1"/>
    </row>
    <row r="329" spans="1:198" customFormat="1" ht="15" x14ac:dyDescent="0.25"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  <c r="FV329" s="1"/>
      <c r="FW329" s="1"/>
      <c r="FX329" s="1"/>
      <c r="FY329" s="1"/>
      <c r="FZ329" s="1"/>
      <c r="GA329" s="1"/>
      <c r="GB329" s="1"/>
      <c r="GC329" s="1"/>
      <c r="GD329" s="1"/>
      <c r="GE329" s="1"/>
      <c r="GF329" s="1"/>
      <c r="GG329" s="1"/>
      <c r="GH329" s="1"/>
      <c r="GI329" s="1"/>
      <c r="GJ329" s="1"/>
      <c r="GK329" s="1"/>
      <c r="GL329" s="1"/>
      <c r="GM329" s="1"/>
      <c r="GN329" s="1"/>
      <c r="GO329" s="1"/>
      <c r="GP329" s="1"/>
    </row>
    <row r="333" spans="1:198" ht="3.75" customHeight="1" x14ac:dyDescent="0.25"/>
    <row r="334" spans="1:198" hidden="1" x14ac:dyDescent="0.25"/>
    <row r="335" spans="1:198" hidden="1" x14ac:dyDescent="0.25"/>
    <row r="336" spans="1:198" s="4" customFormat="1" ht="12.75" customHeight="1" x14ac:dyDescent="0.25">
      <c r="A336" s="257" t="s">
        <v>0</v>
      </c>
      <c r="B336" s="257"/>
      <c r="C336" s="257"/>
      <c r="D336" s="257"/>
      <c r="E336" s="257"/>
      <c r="F336" s="257"/>
      <c r="G336" s="257"/>
      <c r="H336" s="257"/>
      <c r="I336" s="257"/>
      <c r="J336" s="257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  <c r="FO336" s="1"/>
      <c r="FP336" s="1"/>
      <c r="FQ336" s="1"/>
      <c r="FR336" s="1"/>
      <c r="FS336" s="1"/>
      <c r="FT336" s="1"/>
      <c r="FU336" s="1"/>
      <c r="FV336" s="1"/>
      <c r="FW336" s="1"/>
      <c r="FX336" s="1"/>
      <c r="FY336" s="1"/>
      <c r="FZ336" s="1"/>
      <c r="GA336" s="1"/>
      <c r="GB336" s="1"/>
      <c r="GC336" s="1"/>
      <c r="GD336" s="1"/>
      <c r="GE336" s="1"/>
      <c r="GF336" s="1"/>
      <c r="GG336" s="1"/>
      <c r="GH336" s="1"/>
      <c r="GI336" s="1"/>
      <c r="GJ336" s="1"/>
      <c r="GK336" s="1"/>
      <c r="GL336" s="1"/>
      <c r="GM336" s="1"/>
      <c r="GN336" s="1"/>
      <c r="GO336" s="1"/>
      <c r="GP336" s="1"/>
    </row>
    <row r="337" spans="1:198" s="4" customFormat="1" ht="33.75" customHeight="1" x14ac:dyDescent="0.25">
      <c r="A337" s="257"/>
      <c r="B337" s="257"/>
      <c r="C337" s="257"/>
      <c r="D337" s="257"/>
      <c r="E337" s="257"/>
      <c r="F337" s="257"/>
      <c r="G337" s="257"/>
      <c r="H337" s="257"/>
      <c r="I337" s="257"/>
      <c r="J337" s="257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  <c r="FV337" s="1"/>
      <c r="FW337" s="1"/>
      <c r="FX337" s="1"/>
      <c r="FY337" s="1"/>
      <c r="FZ337" s="1"/>
      <c r="GA337" s="1"/>
      <c r="GB337" s="1"/>
      <c r="GC337" s="1"/>
      <c r="GD337" s="1"/>
      <c r="GE337" s="1"/>
      <c r="GF337" s="1"/>
      <c r="GG337" s="1"/>
      <c r="GH337" s="1"/>
      <c r="GI337" s="1"/>
      <c r="GJ337" s="1"/>
      <c r="GK337" s="1"/>
      <c r="GL337" s="1"/>
      <c r="GM337" s="1"/>
      <c r="GN337" s="1"/>
      <c r="GO337" s="1"/>
      <c r="GP337" s="1"/>
    </row>
  </sheetData>
  <protectedRanges>
    <protectedRange sqref="A318:F319 A309:E313" name="Plage14"/>
    <protectedRange sqref="C252:D257" name="Plage12"/>
    <protectedRange sqref="D4 F4:G4 D6 D8 F8:I8 I19:I20 I22:I23 I25:I26 I28:I35 I37:I40 I67:I77 I42:I53 I98:I123 F6:G6 I55:I61 I15:I17 I128:I153 I82:I96 I158:I213" name="Plage10"/>
    <protectedRange sqref="D6 D8 F8:J8 J6 F6:G6 B317:C319 B309:C313" name="Plage2"/>
    <protectedRange sqref="D4 F4" name="Plage2_1"/>
    <protectedRange sqref="I242:I243 I261 I284:I289 I297 I293" name="Plage2_2"/>
    <protectedRange sqref="I128:I153" name="Plage2_3"/>
    <protectedRange sqref="I19:I20 I22:I23 I25:I26 I37:I40 I28:I35 I15:I17 I55:I61 I42:I53 I89" name="Plage2_4"/>
    <protectedRange sqref="I67:I77" name="Plage2_5"/>
    <protectedRange sqref="I82:I88 I90:I123" name="Plage2_6"/>
    <protectedRange sqref="I219:I233" name="Plage2_7"/>
    <protectedRange sqref="D4 F4:G4 D6 D8 F8:I8 I19:I20 I22:I23 I25:I26 I28:I35 I37:I40 I67:I77 I42:I53 I98:I123 F6:G6 I55:I61 I15:I17 I128:I153 I82:I96 I158:I213 I219:I233" name="Plage9"/>
    <protectedRange sqref="D4 F4:G4 D6 D8 F8:I8 I19:I20 I22:I23 I25:I26 I28:I35 I37:I40 I67:I77 I42:I53 I98:I123 F6:G6 I55:I61 I15:I17 I128:I153 I82:I96 I158:I213 I219:I233" name="Plage11"/>
    <protectedRange sqref="D4 F4:G4 D6 D8 F8:I8 I15:I17 I19:I20 I22:I23 I25:I26 I28:I35 I37:I40 F6:G6 I55:I61 I67:I77 I42:I53 I98:I123 I128:I153 I82:I96 I158:I213 I219:I233" name="Plage13"/>
    <protectedRange sqref="B307:C307" name="Plage2_8"/>
    <protectedRange sqref="A308:C308 E308" name="Plage14_1"/>
    <protectedRange sqref="B308:C308" name="Plage2_9"/>
    <protectedRange sqref="D308" name="Plage14_6"/>
    <protectedRange sqref="G304 E304 B306:C306" name="Plage2_10"/>
  </protectedRanges>
  <mergeCells count="271">
    <mergeCell ref="H267:I267"/>
    <mergeCell ref="C253:D253"/>
    <mergeCell ref="C273:D273"/>
    <mergeCell ref="C274:D274"/>
    <mergeCell ref="C275:D275"/>
    <mergeCell ref="C272:D272"/>
    <mergeCell ref="H300:I300"/>
    <mergeCell ref="H276:I276"/>
    <mergeCell ref="C281:C283"/>
    <mergeCell ref="C284:C285"/>
    <mergeCell ref="C286:C288"/>
    <mergeCell ref="C289:C292"/>
    <mergeCell ref="A278:J278"/>
    <mergeCell ref="H258:I258"/>
    <mergeCell ref="C263:D263"/>
    <mergeCell ref="A240:J240"/>
    <mergeCell ref="C261:D261"/>
    <mergeCell ref="C262:D262"/>
    <mergeCell ref="A336:J337"/>
    <mergeCell ref="J305:J306"/>
    <mergeCell ref="A307:B307"/>
    <mergeCell ref="A308:B308"/>
    <mergeCell ref="A309:B309"/>
    <mergeCell ref="A310:B310"/>
    <mergeCell ref="A311:B311"/>
    <mergeCell ref="A305:G306"/>
    <mergeCell ref="A302:H303"/>
    <mergeCell ref="I305:I306"/>
    <mergeCell ref="A312:B312"/>
    <mergeCell ref="A313:B313"/>
    <mergeCell ref="A317:D317"/>
    <mergeCell ref="A318:F319"/>
    <mergeCell ref="A304:D304"/>
    <mergeCell ref="E304:G304"/>
    <mergeCell ref="C269:D269"/>
    <mergeCell ref="C270:D270"/>
    <mergeCell ref="C271:D271"/>
    <mergeCell ref="F250:G250"/>
    <mergeCell ref="H250:I250"/>
    <mergeCell ref="H234:I234"/>
    <mergeCell ref="C231:D231"/>
    <mergeCell ref="C251:D251"/>
    <mergeCell ref="C252:D252"/>
    <mergeCell ref="C243:J243"/>
    <mergeCell ref="C245:J245"/>
    <mergeCell ref="C246:J246"/>
    <mergeCell ref="C244:J244"/>
    <mergeCell ref="C248:J248"/>
    <mergeCell ref="E247:J247"/>
    <mergeCell ref="C232:D232"/>
    <mergeCell ref="C233:D233"/>
    <mergeCell ref="A238:I238"/>
    <mergeCell ref="C220:D220"/>
    <mergeCell ref="C221:D221"/>
    <mergeCell ref="C225:D225"/>
    <mergeCell ref="C223:D223"/>
    <mergeCell ref="C224:D224"/>
    <mergeCell ref="C222:D222"/>
    <mergeCell ref="C264:D264"/>
    <mergeCell ref="C265:D265"/>
    <mergeCell ref="C266:D266"/>
    <mergeCell ref="C250:D250"/>
    <mergeCell ref="C254:D254"/>
    <mergeCell ref="C255:D255"/>
    <mergeCell ref="C256:D256"/>
    <mergeCell ref="C257:D257"/>
    <mergeCell ref="C228:D228"/>
    <mergeCell ref="C229:D229"/>
    <mergeCell ref="C230:D230"/>
    <mergeCell ref="C206:D206"/>
    <mergeCell ref="C207:D207"/>
    <mergeCell ref="C208:D208"/>
    <mergeCell ref="C209:D209"/>
    <mergeCell ref="C210:D210"/>
    <mergeCell ref="C211:D211"/>
    <mergeCell ref="C212:D212"/>
    <mergeCell ref="H214:I214"/>
    <mergeCell ref="C219:D219"/>
    <mergeCell ref="C213:D213"/>
    <mergeCell ref="C196:D196"/>
    <mergeCell ref="C197:D197"/>
    <mergeCell ref="C199:D199"/>
    <mergeCell ref="C200:D200"/>
    <mergeCell ref="C201:D201"/>
    <mergeCell ref="C202:D202"/>
    <mergeCell ref="C203:D203"/>
    <mergeCell ref="C204:D204"/>
    <mergeCell ref="C205:D205"/>
    <mergeCell ref="C198:D198"/>
    <mergeCell ref="C186:D186"/>
    <mergeCell ref="C187:D187"/>
    <mergeCell ref="C188:D188"/>
    <mergeCell ref="C189:D189"/>
    <mergeCell ref="C190:D190"/>
    <mergeCell ref="C193:D193"/>
    <mergeCell ref="C194:D194"/>
    <mergeCell ref="C195:D195"/>
    <mergeCell ref="C191:D191"/>
    <mergeCell ref="C192:D192"/>
    <mergeCell ref="C176:D176"/>
    <mergeCell ref="C177:D177"/>
    <mergeCell ref="C178:D178"/>
    <mergeCell ref="C180:D180"/>
    <mergeCell ref="C181:D181"/>
    <mergeCell ref="C182:D182"/>
    <mergeCell ref="C183:D183"/>
    <mergeCell ref="C184:D184"/>
    <mergeCell ref="C185:D185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C158:D158"/>
    <mergeCell ref="C161:D161"/>
    <mergeCell ref="C162:D162"/>
    <mergeCell ref="C165:D165"/>
    <mergeCell ref="C166:D166"/>
    <mergeCell ref="C148:D148"/>
    <mergeCell ref="C149:D149"/>
    <mergeCell ref="C150:D150"/>
    <mergeCell ref="C151:D151"/>
    <mergeCell ref="C152:D152"/>
    <mergeCell ref="C159:D159"/>
    <mergeCell ref="C160:D160"/>
    <mergeCell ref="C164:D164"/>
    <mergeCell ref="C163:D163"/>
    <mergeCell ref="C139:D139"/>
    <mergeCell ref="C140:D140"/>
    <mergeCell ref="C141:D141"/>
    <mergeCell ref="C153:D153"/>
    <mergeCell ref="C142:D142"/>
    <mergeCell ref="C143:D143"/>
    <mergeCell ref="C144:D144"/>
    <mergeCell ref="C145:D145"/>
    <mergeCell ref="C146:D146"/>
    <mergeCell ref="C147:D147"/>
    <mergeCell ref="C130:D130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21:D121"/>
    <mergeCell ref="C122:D122"/>
    <mergeCell ref="C123:D123"/>
    <mergeCell ref="C128:D128"/>
    <mergeCell ref="C129:D129"/>
    <mergeCell ref="C115:D115"/>
    <mergeCell ref="C116:D116"/>
    <mergeCell ref="C117:D117"/>
    <mergeCell ref="C118:D118"/>
    <mergeCell ref="C119:D119"/>
    <mergeCell ref="C107:D107"/>
    <mergeCell ref="C108:D108"/>
    <mergeCell ref="C120:D120"/>
    <mergeCell ref="C109:D109"/>
    <mergeCell ref="C110:D110"/>
    <mergeCell ref="C111:D111"/>
    <mergeCell ref="C112:D112"/>
    <mergeCell ref="C113:D113"/>
    <mergeCell ref="C114:D114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85:D85"/>
    <mergeCell ref="C86:D86"/>
    <mergeCell ref="C87:D87"/>
    <mergeCell ref="C88:D88"/>
    <mergeCell ref="C90:D90"/>
    <mergeCell ref="C91:D91"/>
    <mergeCell ref="C95:D95"/>
    <mergeCell ref="C96:D96"/>
    <mergeCell ref="C97:D97"/>
    <mergeCell ref="C92:D92"/>
    <mergeCell ref="C93:D93"/>
    <mergeCell ref="C94:D94"/>
    <mergeCell ref="C89:D89"/>
    <mergeCell ref="C80:D80"/>
    <mergeCell ref="C81:D81"/>
    <mergeCell ref="F69:F70"/>
    <mergeCell ref="C82:D82"/>
    <mergeCell ref="C83:D83"/>
    <mergeCell ref="C84:D84"/>
    <mergeCell ref="C73:D73"/>
    <mergeCell ref="C74:D74"/>
    <mergeCell ref="C75:D75"/>
    <mergeCell ref="C76:D76"/>
    <mergeCell ref="C77:D77"/>
    <mergeCell ref="C41:D41"/>
    <mergeCell ref="C42:D42"/>
    <mergeCell ref="C43:D43"/>
    <mergeCell ref="A1:F2"/>
    <mergeCell ref="F4:H4"/>
    <mergeCell ref="F8:I8"/>
    <mergeCell ref="C15:D15"/>
    <mergeCell ref="C47:D47"/>
    <mergeCell ref="C17:D17"/>
    <mergeCell ref="C18:D18"/>
    <mergeCell ref="C19:D19"/>
    <mergeCell ref="C20:D20"/>
    <mergeCell ref="C21:D21"/>
    <mergeCell ref="C34:D34"/>
    <mergeCell ref="C35:D35"/>
    <mergeCell ref="C37:D37"/>
    <mergeCell ref="C38:D38"/>
    <mergeCell ref="C46:D46"/>
    <mergeCell ref="C39:D39"/>
    <mergeCell ref="C40:D40"/>
    <mergeCell ref="C28:D28"/>
    <mergeCell ref="C25:D25"/>
    <mergeCell ref="C26:D26"/>
    <mergeCell ref="C27:D27"/>
    <mergeCell ref="C61:D61"/>
    <mergeCell ref="G62:I62"/>
    <mergeCell ref="C53:D53"/>
    <mergeCell ref="C54:D54"/>
    <mergeCell ref="C55:D55"/>
    <mergeCell ref="C56:D56"/>
    <mergeCell ref="C57:D57"/>
    <mergeCell ref="F42:F45"/>
    <mergeCell ref="H78:I78"/>
    <mergeCell ref="C67:D67"/>
    <mergeCell ref="C68:D68"/>
    <mergeCell ref="C69:D69"/>
    <mergeCell ref="C70:D70"/>
    <mergeCell ref="C71:D71"/>
    <mergeCell ref="C72:D72"/>
    <mergeCell ref="C58:D58"/>
    <mergeCell ref="C59:D59"/>
    <mergeCell ref="C60:D60"/>
    <mergeCell ref="C52:D52"/>
    <mergeCell ref="C44:D44"/>
    <mergeCell ref="C45:D45"/>
    <mergeCell ref="C226:D226"/>
    <mergeCell ref="C227:D227"/>
    <mergeCell ref="C293:C296"/>
    <mergeCell ref="C297:C299"/>
    <mergeCell ref="C16:D16"/>
    <mergeCell ref="D6:H6"/>
    <mergeCell ref="A216:J216"/>
    <mergeCell ref="A155:J155"/>
    <mergeCell ref="A125:J125"/>
    <mergeCell ref="A79:J79"/>
    <mergeCell ref="A64:J64"/>
    <mergeCell ref="A11:J11"/>
    <mergeCell ref="C22:D22"/>
    <mergeCell ref="C23:D23"/>
    <mergeCell ref="C24:D24"/>
    <mergeCell ref="C29:D29"/>
    <mergeCell ref="C30:D30"/>
    <mergeCell ref="C31:D31"/>
    <mergeCell ref="C32:D32"/>
    <mergeCell ref="C33:D33"/>
    <mergeCell ref="C48:D48"/>
    <mergeCell ref="C49:D49"/>
    <mergeCell ref="C50:D50"/>
    <mergeCell ref="C51:D51"/>
  </mergeCells>
  <hyperlinks>
    <hyperlink ref="E304" r:id="rId1" display="http://issuu.com/expression-bretagne/docs/botanique-kerisnel-pepinieres?e=0"/>
  </hyperlinks>
  <pageMargins left="0.43307086614173229" right="0.23622047244094491" top="0.39370078740157483" bottom="0.15748031496062992" header="0.31496062992125984" footer="0.31496062992125984"/>
  <pageSetup paperSize="9" scale="46" orientation="portrait" horizontalDpi="300" verticalDpi="300" r:id="rId2"/>
  <headerFooter alignWithMargins="0"/>
  <rowBreaks count="3" manualBreakCount="3">
    <brk id="78" max="9" man="1"/>
    <brk id="154" max="9" man="1"/>
    <brk id="239" max="9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Kérisnel 2017</vt:lpstr>
      <vt:lpstr>'Kérisnel 2017'!Zone_d_impression</vt:lpstr>
    </vt:vector>
  </TitlesOfParts>
  <Company>CHAMBRE D'AGRICULTURE DE BRETAGNE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MOIGNO Rosina</dc:creator>
  <cp:lastModifiedBy>LE MOIGNO Rosina</cp:lastModifiedBy>
  <cp:lastPrinted>2017-09-14T07:35:38Z</cp:lastPrinted>
  <dcterms:created xsi:type="dcterms:W3CDTF">2016-09-22T06:52:36Z</dcterms:created>
  <dcterms:modified xsi:type="dcterms:W3CDTF">2017-09-15T09:32:08Z</dcterms:modified>
</cp:coreProperties>
</file>