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Territoires\06 Groupes de développement\Groupe Dev 56\__Rés'Agri 56\25_ACHATS GROUPES\COMMANDE DE PLANTS 2020\"/>
    </mc:Choice>
  </mc:AlternateContent>
  <bookViews>
    <workbookView xWindow="0" yWindow="0" windowWidth="20490" windowHeight="6855"/>
  </bookViews>
  <sheets>
    <sheet name="LEMONNIER 2020" sheetId="3" r:id="rId1"/>
  </sheets>
  <externalReferences>
    <externalReference r:id="rId2"/>
  </externalReferences>
  <definedNames>
    <definedName name="Excel_BuiltIn__FilterDatabase_1">'[1]EARL TY YAR'!#REF!</definedName>
    <definedName name="pommier">#REF!</definedName>
    <definedName name="_xlnm.Print_Area" localSheetId="0">'LEMONNIER 2020'!$A$1:$M$133</definedName>
  </definedNames>
  <calcPr calcId="152511"/>
</workbook>
</file>

<file path=xl/calcChain.xml><?xml version="1.0" encoding="utf-8"?>
<calcChain xmlns="http://schemas.openxmlformats.org/spreadsheetml/2006/main">
  <c r="F84" i="3" l="1"/>
  <c r="M15" i="3" l="1"/>
  <c r="M84" i="3" l="1"/>
  <c r="M100" i="3" l="1"/>
  <c r="F100" i="3"/>
  <c r="M99" i="3"/>
  <c r="F99" i="3"/>
  <c r="M98" i="3"/>
  <c r="F98" i="3"/>
  <c r="M97" i="3"/>
  <c r="F97" i="3"/>
  <c r="M96" i="3"/>
  <c r="F96" i="3"/>
  <c r="M95" i="3"/>
  <c r="F95" i="3"/>
  <c r="M94" i="3"/>
  <c r="F94" i="3"/>
  <c r="M93" i="3"/>
  <c r="F93" i="3"/>
  <c r="M92" i="3"/>
  <c r="F92" i="3"/>
  <c r="M91" i="3"/>
  <c r="F91" i="3"/>
  <c r="F90" i="3"/>
  <c r="M89" i="3"/>
  <c r="F89" i="3"/>
  <c r="M88" i="3"/>
  <c r="F88" i="3"/>
  <c r="M87" i="3"/>
  <c r="F87" i="3"/>
  <c r="M86" i="3"/>
  <c r="F86" i="3"/>
  <c r="M85" i="3"/>
  <c r="F85" i="3"/>
  <c r="M83" i="3"/>
  <c r="F83" i="3"/>
  <c r="M82" i="3"/>
  <c r="F82" i="3"/>
  <c r="M81" i="3"/>
  <c r="F81" i="3"/>
  <c r="M80" i="3"/>
  <c r="F80" i="3"/>
  <c r="M79" i="3"/>
  <c r="F79" i="3"/>
  <c r="M78" i="3"/>
  <c r="F78" i="3"/>
  <c r="M77" i="3"/>
  <c r="F77" i="3"/>
  <c r="M76" i="3"/>
  <c r="F76" i="3"/>
  <c r="M75" i="3"/>
  <c r="F75" i="3"/>
  <c r="M74" i="3"/>
  <c r="F74" i="3"/>
  <c r="M73" i="3"/>
  <c r="F73" i="3"/>
  <c r="M72" i="3"/>
  <c r="F72" i="3"/>
  <c r="M71" i="3"/>
  <c r="F71" i="3"/>
  <c r="M70" i="3"/>
  <c r="F70" i="3"/>
  <c r="F65" i="3"/>
  <c r="M64" i="3"/>
  <c r="F64" i="3"/>
  <c r="M63" i="3"/>
  <c r="F63" i="3"/>
  <c r="M62" i="3"/>
  <c r="F62" i="3"/>
  <c r="M61" i="3"/>
  <c r="F61" i="3"/>
  <c r="M60" i="3"/>
  <c r="F60" i="3"/>
  <c r="M59" i="3"/>
  <c r="F59" i="3"/>
  <c r="M58" i="3"/>
  <c r="F58" i="3"/>
  <c r="M57" i="3"/>
  <c r="F57" i="3"/>
  <c r="M56" i="3"/>
  <c r="F56" i="3"/>
  <c r="M55" i="3"/>
  <c r="F55" i="3"/>
  <c r="M54" i="3"/>
  <c r="F54" i="3"/>
  <c r="M53" i="3"/>
  <c r="F53" i="3"/>
  <c r="M52" i="3"/>
  <c r="F52" i="3"/>
  <c r="M51" i="3"/>
  <c r="F51" i="3"/>
  <c r="M50" i="3"/>
  <c r="F50" i="3"/>
  <c r="M49" i="3"/>
  <c r="F49" i="3"/>
  <c r="M48" i="3"/>
  <c r="F48" i="3"/>
  <c r="M47" i="3"/>
  <c r="F47" i="3"/>
  <c r="M46" i="3"/>
  <c r="F46" i="3"/>
  <c r="M45" i="3"/>
  <c r="F45" i="3"/>
  <c r="M40" i="3"/>
  <c r="F40" i="3"/>
  <c r="M39" i="3"/>
  <c r="F39" i="3"/>
  <c r="M38" i="3"/>
  <c r="F38" i="3"/>
  <c r="M37" i="3"/>
  <c r="F37" i="3"/>
  <c r="M36" i="3"/>
  <c r="F36" i="3"/>
  <c r="M35" i="3"/>
  <c r="F35" i="3"/>
  <c r="M34" i="3"/>
  <c r="F34" i="3"/>
  <c r="M33" i="3"/>
  <c r="F33" i="3"/>
  <c r="M32" i="3"/>
  <c r="F32" i="3"/>
  <c r="M24" i="3"/>
  <c r="M23" i="3"/>
  <c r="M22" i="3"/>
  <c r="M21" i="3"/>
  <c r="M20" i="3"/>
  <c r="M19" i="3"/>
  <c r="M18" i="3"/>
  <c r="M17" i="3"/>
  <c r="M16" i="3"/>
  <c r="M14" i="3"/>
  <c r="M13" i="3"/>
  <c r="M12" i="3"/>
  <c r="M11" i="3"/>
  <c r="M10" i="3"/>
  <c r="M101" i="3" l="1"/>
  <c r="F101" i="3"/>
  <c r="F103" i="3" s="1"/>
  <c r="M65" i="3"/>
  <c r="M66" i="3" s="1"/>
  <c r="F66" i="3"/>
  <c r="M41" i="3"/>
  <c r="F41" i="3"/>
  <c r="M26" i="3"/>
  <c r="L27" i="3" s="1"/>
  <c r="M103" i="3" l="1"/>
  <c r="M104" i="3" s="1"/>
  <c r="M27" i="3"/>
  <c r="M28" i="3" s="1"/>
  <c r="L107" i="3" l="1"/>
</calcChain>
</file>

<file path=xl/sharedStrings.xml><?xml version="1.0" encoding="utf-8"?>
<sst xmlns="http://schemas.openxmlformats.org/spreadsheetml/2006/main" count="323" uniqueCount="190">
  <si>
    <t>ADRESSE COMPLETE :</t>
  </si>
  <si>
    <t>TELEPHONE :</t>
  </si>
  <si>
    <t>LE PAILLAGE PLASTIQUE ET LES PROTECTIONS</t>
  </si>
  <si>
    <t>Tarif HT</t>
  </si>
  <si>
    <t>TOTAL HT</t>
  </si>
  <si>
    <t xml:space="preserve">Plastique noir 80 microns 1,10 m de large, le rl de 477 m </t>
  </si>
  <si>
    <t xml:space="preserve">Agrafe métal épointée 200x200x200mm, le 100 </t>
  </si>
  <si>
    <t xml:space="preserve">Paillage individuel Feutre Bio 1400g  0,60 x 0,60 m, l'unité </t>
  </si>
  <si>
    <t xml:space="preserve">Gaine verte D. 30 ht 60 par lot de 100 </t>
  </si>
  <si>
    <t xml:space="preserve">Tuteur bambou 6/8  90 cm par lot de 100 </t>
  </si>
  <si>
    <t xml:space="preserve">Gaine climatic D. 30 ht 120, l’unité  </t>
  </si>
  <si>
    <t xml:space="preserve">Tuteur bambou 150 cm, l’unité </t>
  </si>
  <si>
    <t xml:space="preserve">Echalas Châtaignier 9/11 ht 150, l’unité  </t>
  </si>
  <si>
    <t>LES ARBRES A HAUT JET</t>
  </si>
  <si>
    <t>HAUTEUR</t>
  </si>
  <si>
    <t>Motte 30/50</t>
  </si>
  <si>
    <t>GINKGO Biloba</t>
  </si>
  <si>
    <t>Motte 20/30</t>
  </si>
  <si>
    <t>40/60</t>
  </si>
  <si>
    <t>HETRE COMMUN</t>
  </si>
  <si>
    <t>50/80</t>
  </si>
  <si>
    <t>Motte</t>
  </si>
  <si>
    <t>TULIPIER de Virginie</t>
  </si>
  <si>
    <t>LE BOURRAGE CHAMPETRE</t>
  </si>
  <si>
    <t>motte</t>
  </si>
  <si>
    <t>30/50</t>
  </si>
  <si>
    <t>LES ARBUSTES A FLEURS (ORNEMENT)</t>
  </si>
  <si>
    <t>HIBISCUS Mauve en arbre</t>
  </si>
  <si>
    <t>BERBERIS POURPRE</t>
  </si>
  <si>
    <t>BERBERIS DARWINI</t>
  </si>
  <si>
    <t>LAVANDE OFFICINALE</t>
  </si>
  <si>
    <t>BERBERIS STENOPHYLLA</t>
  </si>
  <si>
    <t>CISTE Salvifolius</t>
  </si>
  <si>
    <t>PHOTINIA</t>
  </si>
  <si>
    <t>COTONEASTER FRANCHETTI</t>
  </si>
  <si>
    <t>SPIREE ARGUTA</t>
  </si>
  <si>
    <t>SPIREE BILLARDI</t>
  </si>
  <si>
    <t>ELEAGNUS EBBINGEI</t>
  </si>
  <si>
    <t>ESCALLONIA</t>
  </si>
  <si>
    <t>FORSYTHIA</t>
  </si>
  <si>
    <t>WEIGELIA HYBRIDE</t>
  </si>
  <si>
    <t>Commande minimum 15€</t>
  </si>
  <si>
    <t>(Facturation : voir conditions de vente)</t>
  </si>
  <si>
    <t>CONDITIONS DE VENTE</t>
  </si>
  <si>
    <r>
      <t xml:space="preserve">NOM COMMUN
</t>
    </r>
    <r>
      <rPr>
        <i/>
        <sz val="12"/>
        <color indexed="17"/>
        <rFont val="Arial"/>
        <family val="2"/>
      </rPr>
      <t>Nom Botanique</t>
    </r>
  </si>
  <si>
    <r>
      <t>ALISIER TORMINAL</t>
    </r>
    <r>
      <rPr>
        <sz val="9"/>
        <rFont val="Arial"/>
        <family val="2"/>
      </rPr>
      <t xml:space="preserve"> </t>
    </r>
    <r>
      <rPr>
        <i/>
        <sz val="8"/>
        <rFont val="Arial"/>
        <family val="2"/>
      </rPr>
      <t>Sorbus torminalis</t>
    </r>
  </si>
  <si>
    <r>
      <t>CHENE PEDONCULE</t>
    </r>
    <r>
      <rPr>
        <sz val="9"/>
        <rFont val="Arial"/>
        <family val="2"/>
      </rPr>
      <t xml:space="preserve"> </t>
    </r>
    <r>
      <rPr>
        <i/>
        <sz val="8"/>
        <rFont val="Arial"/>
        <family val="2"/>
      </rPr>
      <t>Quercus robur</t>
    </r>
  </si>
  <si>
    <r>
      <t xml:space="preserve">CHENE ROUGE d'Amérique </t>
    </r>
    <r>
      <rPr>
        <i/>
        <sz val="7"/>
        <rFont val="Arial"/>
        <family val="2"/>
      </rPr>
      <t>Quercus borealis</t>
    </r>
  </si>
  <si>
    <r>
      <t>CHENE ROUVRE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Quercus sessiliflora</t>
    </r>
  </si>
  <si>
    <r>
      <t>ERABLE SYCOMORE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Acer pseudoplatanus</t>
    </r>
  </si>
  <si>
    <r>
      <t>TILLEUL DE HOLLANDE</t>
    </r>
    <r>
      <rPr>
        <b/>
        <sz val="5"/>
        <rFont val="Arial"/>
        <family val="2"/>
      </rPr>
      <t xml:space="preserve"> </t>
    </r>
    <r>
      <rPr>
        <i/>
        <sz val="8"/>
        <rFont val="Arial"/>
        <family val="2"/>
      </rPr>
      <t>Tilia platiphyllos</t>
    </r>
  </si>
  <si>
    <t>Sous total HT</t>
  </si>
  <si>
    <t>Sous total Végétaux HT</t>
  </si>
  <si>
    <t>TOTAL GLOBAL TTC</t>
  </si>
  <si>
    <t>Quantité
5 et +</t>
  </si>
  <si>
    <t>MARRONNIER BLANC</t>
  </si>
  <si>
    <r>
      <t xml:space="preserve"> * Pas de livraison en dessous de </t>
    </r>
    <r>
      <rPr>
        <b/>
        <i/>
        <sz val="11"/>
        <color indexed="10"/>
        <rFont val="Arial"/>
        <family val="2"/>
      </rPr>
      <t>5 Plants par variété</t>
    </r>
    <r>
      <rPr>
        <i/>
        <sz val="11"/>
        <color indexed="10"/>
        <rFont val="Arial"/>
        <family val="2"/>
      </rPr>
      <t xml:space="preserve"> (sauf arbre greffé à l'unité)</t>
    </r>
  </si>
  <si>
    <r>
      <t xml:space="preserve"> * Pas de livraison en dessous de </t>
    </r>
    <r>
      <rPr>
        <b/>
        <i/>
        <sz val="11"/>
        <color indexed="10"/>
        <rFont val="Arial"/>
        <family val="2"/>
      </rPr>
      <t>5 Plants par variété</t>
    </r>
  </si>
  <si>
    <t>CS</t>
  </si>
  <si>
    <t>PERVENCHES à petites fleurs</t>
  </si>
  <si>
    <t>OLEARIA Virgata</t>
  </si>
  <si>
    <r>
      <t xml:space="preserve">LAURIER DU PORTUGAL </t>
    </r>
    <r>
      <rPr>
        <sz val="9"/>
        <rFont val="Arial"/>
        <family val="2"/>
      </rPr>
      <t>Prunus lusitanica</t>
    </r>
  </si>
  <si>
    <r>
      <t xml:space="preserve">AULNE à feuille en coeur </t>
    </r>
    <r>
      <rPr>
        <sz val="9"/>
        <rFont val="Arial"/>
        <family val="2"/>
      </rPr>
      <t>Alnus cordata</t>
    </r>
  </si>
  <si>
    <r>
      <t xml:space="preserve">LILAS COMMUN </t>
    </r>
    <r>
      <rPr>
        <sz val="9"/>
        <rFont val="Arial"/>
        <family val="2"/>
      </rPr>
      <t>Syringa vulgaris</t>
    </r>
  </si>
  <si>
    <r>
      <t xml:space="preserve">BOULEAU BLANC </t>
    </r>
    <r>
      <rPr>
        <sz val="9"/>
        <rFont val="Arial"/>
        <family val="2"/>
      </rPr>
      <t>Betula verrucosa</t>
    </r>
  </si>
  <si>
    <r>
      <t xml:space="preserve">BOURDAINE </t>
    </r>
    <r>
      <rPr>
        <sz val="9"/>
        <rFont val="Arial"/>
        <family val="2"/>
      </rPr>
      <t>Rhamnus frangula</t>
    </r>
  </si>
  <si>
    <r>
      <t xml:space="preserve">CASSISSIER </t>
    </r>
    <r>
      <rPr>
        <sz val="9"/>
        <rFont val="Arial"/>
        <family val="2"/>
      </rPr>
      <t>Ribes nigrum</t>
    </r>
  </si>
  <si>
    <r>
      <t xml:space="preserve">CERISIER TARDIF </t>
    </r>
    <r>
      <rPr>
        <sz val="9"/>
        <rFont val="Arial"/>
        <family val="2"/>
      </rPr>
      <t>Prunus serotina</t>
    </r>
  </si>
  <si>
    <r>
      <t xml:space="preserve">CHARMILLE </t>
    </r>
    <r>
      <rPr>
        <sz val="9"/>
        <rFont val="Arial"/>
        <family val="2"/>
      </rPr>
      <t>Carpinus betulus</t>
    </r>
  </si>
  <si>
    <r>
      <t xml:space="preserve">CHENE VERT </t>
    </r>
    <r>
      <rPr>
        <sz val="9"/>
        <rFont val="Arial"/>
        <family val="2"/>
      </rPr>
      <t>Quercus ilex</t>
    </r>
  </si>
  <si>
    <r>
      <t xml:space="preserve">CORNOUILLER MALE </t>
    </r>
    <r>
      <rPr>
        <sz val="9"/>
        <rFont val="Arial"/>
        <family val="2"/>
      </rPr>
      <t>Cornus mas</t>
    </r>
  </si>
  <si>
    <r>
      <t xml:space="preserve">PRUNIER MYROBOLAN </t>
    </r>
    <r>
      <rPr>
        <sz val="9"/>
        <rFont val="Arial"/>
        <family val="2"/>
      </rPr>
      <t>Prunus Cerasifera</t>
    </r>
  </si>
  <si>
    <r>
      <t xml:space="preserve">CORNOUILLER SANGUIN </t>
    </r>
    <r>
      <rPr>
        <sz val="9"/>
        <rFont val="Arial"/>
        <family val="2"/>
      </rPr>
      <t>Cornus sanguinea</t>
    </r>
  </si>
  <si>
    <r>
      <t>ROSIER RUGUEUX</t>
    </r>
    <r>
      <rPr>
        <sz val="9"/>
        <rFont val="Arial"/>
        <family val="2"/>
      </rPr>
      <t xml:space="preserve"> Rosa rugosa</t>
    </r>
  </si>
  <si>
    <r>
      <t xml:space="preserve">EPINE BLANCHE </t>
    </r>
    <r>
      <rPr>
        <sz val="9"/>
        <rFont val="Arial"/>
        <family val="2"/>
      </rPr>
      <t>Crataegus oxyacantha</t>
    </r>
  </si>
  <si>
    <r>
      <t xml:space="preserve">SORBIER des OISEAUX </t>
    </r>
    <r>
      <rPr>
        <sz val="9"/>
        <rFont val="Arial"/>
        <family val="2"/>
      </rPr>
      <t>Sorbus aucuparia</t>
    </r>
  </si>
  <si>
    <r>
      <t xml:space="preserve">EGLANTIER </t>
    </r>
    <r>
      <rPr>
        <sz val="9"/>
        <rFont val="Arial"/>
        <family val="2"/>
      </rPr>
      <t>Rosa canina</t>
    </r>
  </si>
  <si>
    <r>
      <t>TROENE DU JAPON</t>
    </r>
    <r>
      <rPr>
        <sz val="9"/>
        <rFont val="Arial"/>
        <family val="2"/>
      </rPr>
      <t xml:space="preserve"> Ligustrum japonicum</t>
    </r>
  </si>
  <si>
    <r>
      <t xml:space="preserve">GENET A BALAIS </t>
    </r>
    <r>
      <rPr>
        <sz val="9"/>
        <rFont val="Arial"/>
        <family val="2"/>
      </rPr>
      <t>Cytisus scoparius</t>
    </r>
  </si>
  <si>
    <r>
      <t xml:space="preserve">VIORNE OBIER </t>
    </r>
    <r>
      <rPr>
        <sz val="9"/>
        <rFont val="Arial"/>
        <family val="2"/>
      </rPr>
      <t>Viburnum opulus</t>
    </r>
  </si>
  <si>
    <r>
      <t xml:space="preserve">GROSEILLIER A GRAPPES </t>
    </r>
    <r>
      <rPr>
        <sz val="9"/>
        <rFont val="Arial"/>
        <family val="2"/>
      </rPr>
      <t>Ribes rubrum</t>
    </r>
  </si>
  <si>
    <r>
      <t>GROSEILLIER A FLEURS</t>
    </r>
    <r>
      <rPr>
        <sz val="9"/>
        <rFont val="Arial"/>
        <family val="2"/>
      </rPr>
      <t xml:space="preserve"> Ribes sanguineum</t>
    </r>
  </si>
  <si>
    <r>
      <t>ARBRE DE JUDEE</t>
    </r>
    <r>
      <rPr>
        <sz val="9"/>
        <rFont val="Arial"/>
        <family val="2"/>
      </rPr>
      <t xml:space="preserve"> Cercis ciliquaslrum</t>
    </r>
  </si>
  <si>
    <r>
      <t>LAURIER TIN</t>
    </r>
    <r>
      <rPr>
        <sz val="9"/>
        <rFont val="Arial"/>
        <family val="2"/>
      </rPr>
      <t xml:space="preserve"> Viburnum tinus</t>
    </r>
  </si>
  <si>
    <r>
      <t xml:space="preserve">MILLEPERTUIS rampant </t>
    </r>
    <r>
      <rPr>
        <sz val="9"/>
        <rFont val="Arial"/>
        <family val="2"/>
      </rPr>
      <t>Hypericum calycinum           R</t>
    </r>
  </si>
  <si>
    <r>
      <t xml:space="preserve">MILLEPERTUIS arbustif </t>
    </r>
    <r>
      <rPr>
        <sz val="9"/>
        <rFont val="Arial"/>
        <family val="2"/>
      </rPr>
      <t>Hypericum hidcote</t>
    </r>
  </si>
  <si>
    <r>
      <t>ORANGER  du Mexique</t>
    </r>
    <r>
      <rPr>
        <sz val="9"/>
        <rFont val="Arial"/>
        <family val="2"/>
      </rPr>
      <t xml:space="preserve"> Choisia ternata</t>
    </r>
  </si>
  <si>
    <r>
      <t>CORETE DU JAPON</t>
    </r>
    <r>
      <rPr>
        <sz val="9"/>
        <rFont val="Arial"/>
        <family val="2"/>
      </rPr>
      <t xml:space="preserve"> Kerria japonica</t>
    </r>
  </si>
  <si>
    <r>
      <t>VERONIQUE</t>
    </r>
    <r>
      <rPr>
        <sz val="9"/>
        <rFont val="Arial"/>
        <family val="2"/>
      </rPr>
      <t xml:space="preserve"> Hebe automn glory</t>
    </r>
  </si>
  <si>
    <t xml:space="preserve">COTONEASTER HORIZONTALIS  </t>
  </si>
  <si>
    <t xml:space="preserve">COTONEASTER SKOGHOLMEN  </t>
  </si>
  <si>
    <t>LIQUIDAMBAR Styraciflua</t>
  </si>
  <si>
    <t>motte 20/40</t>
  </si>
  <si>
    <t>RN 2 ans</t>
  </si>
  <si>
    <r>
      <t xml:space="preserve">BUDDLEIA violet </t>
    </r>
    <r>
      <rPr>
        <sz val="9"/>
        <rFont val="Arial"/>
        <family val="2"/>
      </rPr>
      <t>(arbre à papillon)</t>
    </r>
  </si>
  <si>
    <t>motte 30/50</t>
  </si>
  <si>
    <t xml:space="preserve">Collerettes noires 30 x 30 par lot de 100 </t>
  </si>
  <si>
    <r>
      <t xml:space="preserve">NOM COMMUN
</t>
    </r>
    <r>
      <rPr>
        <i/>
        <sz val="10"/>
        <color indexed="17"/>
        <rFont val="Arial"/>
        <family val="2"/>
      </rPr>
      <t>Nom Botanique</t>
    </r>
  </si>
  <si>
    <t>Couvre sol</t>
  </si>
  <si>
    <t>EUCALYPTUS GUNNI</t>
  </si>
  <si>
    <r>
      <t>Sous total Végétaux TTC (TVA 10</t>
    </r>
    <r>
      <rPr>
        <b/>
        <sz val="11"/>
        <color indexed="10"/>
        <rFont val="Arial"/>
        <family val="2"/>
      </rPr>
      <t xml:space="preserve"> </t>
    </r>
    <r>
      <rPr>
        <b/>
        <sz val="11"/>
        <rFont val="Arial"/>
        <family val="2"/>
      </rPr>
      <t>%)</t>
    </r>
  </si>
  <si>
    <t>Sous total TTC (TVA à 20%)</t>
  </si>
  <si>
    <t>EXPLOITATION &amp; Nom-Prénom :</t>
  </si>
  <si>
    <t xml:space="preserve">___  ___  ___  ___  ___ </t>
  </si>
  <si>
    <t>@</t>
  </si>
  <si>
    <t>Commentaires / souhaits :</t>
  </si>
  <si>
    <t xml:space="preserve">Fait le : </t>
  </si>
  <si>
    <t>Signature</t>
  </si>
  <si>
    <t>Quantité</t>
  </si>
  <si>
    <r>
      <t xml:space="preserve">CORMIER </t>
    </r>
    <r>
      <rPr>
        <i/>
        <sz val="9"/>
        <rFont val="Arial"/>
        <family val="2"/>
      </rPr>
      <t>(sorbus domestica)</t>
    </r>
  </si>
  <si>
    <r>
      <t xml:space="preserve">MERISIER </t>
    </r>
    <r>
      <rPr>
        <i/>
        <sz val="8"/>
        <rFont val="Arial"/>
        <family val="2"/>
      </rPr>
      <t>Prunus avium</t>
    </r>
  </si>
  <si>
    <t>40/55</t>
  </si>
  <si>
    <t xml:space="preserve">1 an </t>
  </si>
  <si>
    <t>POIRIER VàG KIRCHENSALER</t>
  </si>
  <si>
    <t>POMMIER VàG BITTENFELDER</t>
  </si>
  <si>
    <r>
      <t xml:space="preserve">TROENE DE CALIFORNIE </t>
    </r>
    <r>
      <rPr>
        <sz val="9"/>
        <rFont val="Arial"/>
        <family val="2"/>
      </rPr>
      <t>Ligustum ovalifolium</t>
    </r>
  </si>
  <si>
    <r>
      <t xml:space="preserve">VIORNE  RIDEE </t>
    </r>
    <r>
      <rPr>
        <sz val="9"/>
        <rFont val="Arial"/>
        <family val="2"/>
      </rPr>
      <t>Viburnum rhytidophyllum</t>
    </r>
  </si>
  <si>
    <r>
      <t xml:space="preserve">CEANOTHE </t>
    </r>
    <r>
      <rPr>
        <sz val="9"/>
        <rFont val="Arial"/>
        <family val="2"/>
      </rPr>
      <t>(gloire de Versailles)</t>
    </r>
  </si>
  <si>
    <t>Motte 40/60</t>
  </si>
  <si>
    <r>
      <t>HETRE POURPRE DE SEMIS</t>
    </r>
    <r>
      <rPr>
        <b/>
        <sz val="5"/>
        <rFont val="Arial"/>
        <family val="2"/>
      </rPr>
      <t xml:space="preserve"> </t>
    </r>
    <r>
      <rPr>
        <i/>
        <sz val="8"/>
        <rFont val="Arial"/>
        <family val="2"/>
      </rPr>
      <t>Fagus sylvatica purpurea</t>
    </r>
  </si>
  <si>
    <t>Motte 60/80</t>
  </si>
  <si>
    <t>motte 40/60</t>
  </si>
  <si>
    <r>
      <t xml:space="preserve">ERABLE CHAMPETRE </t>
    </r>
    <r>
      <rPr>
        <sz val="9"/>
        <rFont val="Arial"/>
        <family val="2"/>
      </rPr>
      <t>Acer campetre</t>
    </r>
  </si>
  <si>
    <r>
      <t>FUSAIN DU JAPON</t>
    </r>
    <r>
      <rPr>
        <sz val="9"/>
        <rFont val="Arial"/>
        <family val="2"/>
      </rPr>
      <t xml:space="preserve"> Euonymus japonais</t>
    </r>
  </si>
  <si>
    <r>
      <t xml:space="preserve">FUSAIN D'EUROPE </t>
    </r>
    <r>
      <rPr>
        <sz val="9"/>
        <rFont val="Arial"/>
        <family val="2"/>
      </rPr>
      <t>Euonymus europeus</t>
    </r>
  </si>
  <si>
    <r>
      <t xml:space="preserve">GENET D'ESPAGNE </t>
    </r>
    <r>
      <rPr>
        <sz val="9"/>
        <rFont val="Arial"/>
        <family val="2"/>
      </rPr>
      <t>Genista hispanica</t>
    </r>
  </si>
  <si>
    <r>
      <t xml:space="preserve">HOUX D'ALASKA </t>
    </r>
    <r>
      <rPr>
        <sz val="9"/>
        <rFont val="Arial"/>
        <family val="2"/>
      </rPr>
      <t>Ilex Alaska</t>
    </r>
  </si>
  <si>
    <t>RN 1 an</t>
  </si>
  <si>
    <t xml:space="preserve">RN 1 an </t>
  </si>
  <si>
    <t>godet</t>
  </si>
  <si>
    <t>COTONEASTER LACTEUS</t>
  </si>
  <si>
    <t xml:space="preserve">DEUTZIA </t>
  </si>
  <si>
    <r>
      <t xml:space="preserve">ARONIA ROUGE </t>
    </r>
    <r>
      <rPr>
        <sz val="9"/>
        <rFont val="Arial"/>
        <family val="2"/>
      </rPr>
      <t>Aronia arbutifolia</t>
    </r>
  </si>
  <si>
    <r>
      <t xml:space="preserve">CARYOPTERIS </t>
    </r>
    <r>
      <rPr>
        <sz val="9"/>
        <rFont val="Arial"/>
        <family val="2"/>
      </rPr>
      <t>Caryopteris Clandonensis</t>
    </r>
  </si>
  <si>
    <r>
      <t>CEANOTHE Marie Simon</t>
    </r>
    <r>
      <rPr>
        <sz val="9"/>
        <rFont val="Arial"/>
        <family val="2"/>
      </rPr>
      <t xml:space="preserve"> Ceanothus Pallidus</t>
    </r>
  </si>
  <si>
    <r>
      <t xml:space="preserve">CEANOTHE Dentee </t>
    </r>
    <r>
      <rPr>
        <sz val="9"/>
        <rFont val="Arial"/>
        <family val="2"/>
      </rPr>
      <t>Ceanothus dentatus</t>
    </r>
  </si>
  <si>
    <r>
      <t xml:space="preserve">COGNASSIER DU JAPON </t>
    </r>
    <r>
      <rPr>
        <sz val="9"/>
        <rFont val="Arial"/>
        <family val="2"/>
      </rPr>
      <t>Chaenomeles speciosa</t>
    </r>
  </si>
  <si>
    <r>
      <t xml:space="preserve">CORONILLE </t>
    </r>
    <r>
      <rPr>
        <sz val="9"/>
        <rFont val="Arial"/>
        <family val="2"/>
      </rPr>
      <t>Cornilla Emerus</t>
    </r>
  </si>
  <si>
    <r>
      <t xml:space="preserve">CYTISE </t>
    </r>
    <r>
      <rPr>
        <sz val="9"/>
        <rFont val="Arial"/>
        <family val="2"/>
      </rPr>
      <t>Laburnum anagyroïdes</t>
    </r>
  </si>
  <si>
    <r>
      <t xml:space="preserve">ARBRE AUX FAISANS </t>
    </r>
    <r>
      <rPr>
        <sz val="9"/>
        <rFont val="Arial"/>
        <family val="2"/>
      </rPr>
      <t>Leycesteria formosa</t>
    </r>
  </si>
  <si>
    <r>
      <t xml:space="preserve">LONICERA Nitida maigrum </t>
    </r>
    <r>
      <rPr>
        <sz val="9"/>
        <rFont val="Arial"/>
        <family val="2"/>
      </rPr>
      <t>Chevrefeuille rampant</t>
    </r>
  </si>
  <si>
    <r>
      <t xml:space="preserve">LONICERA Piléata </t>
    </r>
    <r>
      <rPr>
        <sz val="9"/>
        <rFont val="Arial"/>
        <family val="2"/>
      </rPr>
      <t>Chevrefeuille cupule</t>
    </r>
  </si>
  <si>
    <r>
      <t xml:space="preserve">MAHONIA COMMUN </t>
    </r>
    <r>
      <rPr>
        <sz val="9"/>
        <rFont val="Arial"/>
        <family val="2"/>
      </rPr>
      <t>Mahonia aquifolium</t>
    </r>
  </si>
  <si>
    <t>OSMANTHE A FEUILLE DE HOUX</t>
  </si>
  <si>
    <t>PERVENCHE à grandes fleurs</t>
  </si>
  <si>
    <t>POTENTILLE ROUGE RED ACE</t>
  </si>
  <si>
    <r>
      <t>ROMARIN OFFICINAL</t>
    </r>
    <r>
      <rPr>
        <sz val="9"/>
        <rFont val="Arial"/>
        <family val="2"/>
      </rPr>
      <t xml:space="preserve"> Rosmarinus officinalis</t>
    </r>
  </si>
  <si>
    <t>ROSIER DE HAIE Pablito</t>
  </si>
  <si>
    <r>
      <t xml:space="preserve">SERINGAT </t>
    </r>
    <r>
      <rPr>
        <sz val="9"/>
        <rFont val="Arial"/>
        <family val="2"/>
      </rPr>
      <t>Philadelphus coronaius</t>
    </r>
  </si>
  <si>
    <r>
      <t xml:space="preserve">SYMPHORINE RAMPANTE </t>
    </r>
    <r>
      <rPr>
        <sz val="9"/>
        <rFont val="Arial"/>
        <family val="2"/>
      </rPr>
      <t>Symphoricarpos Hancock</t>
    </r>
  </si>
  <si>
    <r>
      <t xml:space="preserve">SYMPHORINE BLANCHE </t>
    </r>
    <r>
      <rPr>
        <sz val="9"/>
        <rFont val="Arial"/>
        <family val="2"/>
      </rPr>
      <t>Symphoricarpos  chenaultii</t>
    </r>
  </si>
  <si>
    <t>TAMARIS D'ÉTÉ</t>
  </si>
  <si>
    <r>
      <t xml:space="preserve">TEUCRIUM FRUTICANS </t>
    </r>
    <r>
      <rPr>
        <sz val="9"/>
        <rFont val="Arial"/>
        <family val="2"/>
      </rPr>
      <t>Germandrée arbustive</t>
    </r>
  </si>
  <si>
    <t>55/80</t>
  </si>
  <si>
    <t>AMELANCHIER DU CANADA</t>
  </si>
  <si>
    <r>
      <t>ARBOUSIER</t>
    </r>
    <r>
      <rPr>
        <sz val="9"/>
        <rFont val="Arial"/>
        <family val="2"/>
      </rPr>
      <t xml:space="preserve"> Arbutus unedo</t>
    </r>
  </si>
  <si>
    <r>
      <t xml:space="preserve">CERISIER GRAPPE </t>
    </r>
    <r>
      <rPr>
        <sz val="9"/>
        <rFont val="Arial"/>
        <family val="2"/>
      </rPr>
      <t>Prunus padus</t>
    </r>
  </si>
  <si>
    <r>
      <t xml:space="preserve">NEFLIER COMMUN </t>
    </r>
    <r>
      <rPr>
        <sz val="9"/>
        <rFont val="Arial"/>
        <family val="2"/>
      </rPr>
      <t>Mespilus germanica</t>
    </r>
  </si>
  <si>
    <t>NOISETIER POURPRE</t>
  </si>
  <si>
    <r>
      <t xml:space="preserve">POURPIER de mer </t>
    </r>
    <r>
      <rPr>
        <sz val="9"/>
        <rFont val="Arial"/>
        <family val="2"/>
      </rPr>
      <t>Atriplex halimus</t>
    </r>
  </si>
  <si>
    <r>
      <t xml:space="preserve">PRUNELLIER </t>
    </r>
    <r>
      <rPr>
        <sz val="9"/>
        <rFont val="Arial"/>
        <family val="2"/>
      </rPr>
      <t>Prunus spinosa</t>
    </r>
  </si>
  <si>
    <r>
      <t xml:space="preserve">SUREAU NOIR </t>
    </r>
    <r>
      <rPr>
        <sz val="9"/>
        <rFont val="Arial"/>
        <family val="2"/>
      </rPr>
      <t>Sambuscus nigra</t>
    </r>
  </si>
  <si>
    <t>TROENE VULGAIRE ATROVIRENS</t>
  </si>
  <si>
    <t>ABELIA GRANDIFLORA</t>
  </si>
  <si>
    <r>
      <t xml:space="preserve">BOULE DE NEIGE </t>
    </r>
    <r>
      <rPr>
        <sz val="9"/>
        <rFont val="Arial"/>
        <family val="2"/>
      </rPr>
      <t>Viburnum opulus roseum</t>
    </r>
  </si>
  <si>
    <r>
      <t xml:space="preserve">CEANOTHE RAMPANTE </t>
    </r>
    <r>
      <rPr>
        <sz val="9"/>
        <rFont val="Arial"/>
        <family val="2"/>
      </rPr>
      <t xml:space="preserve"> Ceanothus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thysiflor. repens </t>
    </r>
  </si>
  <si>
    <r>
      <t xml:space="preserve">CHEVREFEUILLE  DES BOIS </t>
    </r>
    <r>
      <rPr>
        <sz val="9"/>
        <rFont val="Arial"/>
        <family val="2"/>
      </rPr>
      <t xml:space="preserve">Grimpant </t>
    </r>
  </si>
  <si>
    <t>CHEVREFEUILLE D'HIVER</t>
  </si>
  <si>
    <t>FORSYTHIA RAMPANT</t>
  </si>
  <si>
    <t>SPIREE VANHOUTTEI</t>
  </si>
  <si>
    <r>
      <t xml:space="preserve">CHATAIGNIER NOUZILLARD </t>
    </r>
    <r>
      <rPr>
        <i/>
        <sz val="9"/>
        <rFont val="Arial"/>
        <family val="2"/>
      </rPr>
      <t>Castanea sativa</t>
    </r>
  </si>
  <si>
    <t xml:space="preserve">NOYER greffe  </t>
  </si>
  <si>
    <r>
      <t xml:space="preserve">NOISETIER </t>
    </r>
    <r>
      <rPr>
        <sz val="9"/>
        <rFont val="Arial"/>
        <family val="2"/>
      </rPr>
      <t>Coryllus avellana</t>
    </r>
  </si>
  <si>
    <t>NOISETIER Fruit Webb's</t>
  </si>
  <si>
    <t xml:space="preserve">Tissé vert 90g/m2 1,05 m de large, le rl de 100 m </t>
  </si>
  <si>
    <t xml:space="preserve">Tissé vert 90g/m2 2,10 m de large, le rl de 100 m </t>
  </si>
  <si>
    <t xml:space="preserve">Tissé vert 90g/m2 3,25 m de large, le rl de 100 m </t>
  </si>
  <si>
    <t xml:space="preserve">Paillage tissé vert 90g/m2 1,10 x 1,10 m, l'unité </t>
  </si>
  <si>
    <t xml:space="preserve">Paillage individuel Dalle rigide 0,60 x 0,60 m, l'unité </t>
  </si>
  <si>
    <t>Tissé vert 90g/m2 1,05 m de large, le ml</t>
  </si>
  <si>
    <t>Plastique noir 80 microns 1,10 m de large, le ml</t>
  </si>
  <si>
    <r>
      <t>Renseignement auprès de notre conseiller technique Sophie BEAUSIRE
02 97 28 31 30 - groupe.novagri56@gmail.com</t>
    </r>
    <r>
      <rPr>
        <sz val="14"/>
        <color indexed="9"/>
        <rFont val="Arial"/>
        <family val="2"/>
      </rPr>
      <t xml:space="preserve">
Nov'agri - Antenne de Pontivy - 56 rue de la Fontaine - 56300 Pontivy </t>
    </r>
  </si>
  <si>
    <r>
      <t xml:space="preserve">Livraison
</t>
    </r>
    <r>
      <rPr>
        <sz val="11"/>
        <rFont val="Arial"/>
        <family val="2"/>
      </rPr>
      <t xml:space="preserve">* Par camion groupage : </t>
    </r>
    <r>
      <rPr>
        <u/>
        <sz val="11"/>
        <color indexed="17"/>
        <rFont val="Arial"/>
        <family val="2"/>
      </rPr>
      <t>participation coût 5% de la commande</t>
    </r>
    <r>
      <rPr>
        <sz val="11"/>
        <rFont val="Arial"/>
        <family val="2"/>
      </rPr>
      <t xml:space="preserve">
* Livraison individuelle tous les jours par transporteur. </t>
    </r>
    <r>
      <rPr>
        <u/>
        <sz val="11"/>
        <color indexed="17"/>
        <rFont val="Arial"/>
        <family val="2"/>
      </rPr>
      <t xml:space="preserve">Frais de port en +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Date de livraison groupée</t>
    </r>
    <r>
      <rPr>
        <sz val="11"/>
        <rFont val="Arial"/>
        <family val="2"/>
      </rPr>
      <t xml:space="preserve">
* Livraison prévue fin novembre</t>
    </r>
    <r>
      <rPr>
        <sz val="11"/>
        <color indexed="10"/>
        <rFont val="Arial"/>
        <family val="2"/>
      </rPr>
      <t xml:space="preserve">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Conditions de règlement</t>
    </r>
    <r>
      <rPr>
        <sz val="11"/>
        <rFont val="Arial"/>
        <family val="2"/>
      </rPr>
      <t xml:space="preserve">
* Toutes réclamations doivent être faites 24 heures après la réception de la marchandise.
</t>
    </r>
    <r>
      <rPr>
        <u/>
        <sz val="11"/>
        <color indexed="17"/>
        <rFont val="Arial"/>
        <family val="2"/>
      </rPr>
      <t>* Règlement à 10 jours sans escompte de la date de facturation.</t>
    </r>
    <r>
      <rPr>
        <sz val="11"/>
        <rFont val="Arial"/>
        <family val="2"/>
      </rPr>
      <t xml:space="preserve">
Passé un délai de 30 jours, les règlements non effectués seront majorés de 1,5 % par mois, pour frais de retard.
</t>
    </r>
  </si>
  <si>
    <t xml:space="preserve">RN 20/30 </t>
  </si>
  <si>
    <t>motte 20/50</t>
  </si>
  <si>
    <t>ROSIER DE HAIE The fairy</t>
  </si>
  <si>
    <r>
      <t>CHATAIGNIER COMMUN</t>
    </r>
    <r>
      <rPr>
        <sz val="9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Castanea sativa</t>
    </r>
  </si>
  <si>
    <r>
      <t xml:space="preserve">CERISIER DE STE-LUCIE </t>
    </r>
    <r>
      <rPr>
        <sz val="9"/>
        <color theme="1"/>
        <rFont val="Arial"/>
        <family val="2"/>
      </rPr>
      <t>Prunus mahaIeb</t>
    </r>
  </si>
  <si>
    <r>
      <t>CALLICARPE</t>
    </r>
    <r>
      <rPr>
        <sz val="9"/>
        <color theme="1"/>
        <rFont val="Arial"/>
        <family val="2"/>
      </rPr>
      <t xml:space="preserve"> Callicarpa bodinieri</t>
    </r>
  </si>
  <si>
    <t>Bon de commande de plants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</si>
</sst>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\ &quot;€&quot;"/>
    <numFmt numFmtId="165" formatCode="#,##0.00\ _€"/>
    <numFmt numFmtId="166" formatCode="0#&quot; &quot;##&quot; &quot;##&quot; &quot;##&quot; &quot;##"/>
  </numFmts>
  <fonts count="61" x14ac:knownFonts="1">
    <font>
      <sz val="10"/>
      <name val="Arial"/>
    </font>
    <font>
      <b/>
      <sz val="8"/>
      <name val="Times New Roman"/>
      <family val="1"/>
    </font>
    <font>
      <b/>
      <sz val="14"/>
      <color indexed="17"/>
      <name val="Arial"/>
      <family val="2"/>
    </font>
    <font>
      <sz val="5"/>
      <name val="Arial"/>
      <family val="2"/>
    </font>
    <font>
      <sz val="12"/>
      <name val="Arial"/>
      <family val="2"/>
    </font>
    <font>
      <b/>
      <sz val="14"/>
      <color indexed="9"/>
      <name val="Helvetica"/>
      <family val="2"/>
    </font>
    <font>
      <b/>
      <sz val="8"/>
      <color indexed="17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2"/>
      <color indexed="17"/>
      <name val="Arial"/>
      <family val="2"/>
    </font>
    <font>
      <b/>
      <sz val="12"/>
      <color indexed="17"/>
      <name val="Arial"/>
      <family val="2"/>
    </font>
    <font>
      <b/>
      <sz val="7"/>
      <color indexed="17"/>
      <name val="Arial"/>
      <family val="2"/>
    </font>
    <font>
      <b/>
      <sz val="8"/>
      <color indexed="17"/>
      <name val="Times New Roman"/>
      <family val="1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5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4"/>
      <color indexed="9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0"/>
      <color indexed="9"/>
      <name val="Arial"/>
      <family val="2"/>
    </font>
    <font>
      <sz val="8"/>
      <color indexed="17"/>
      <name val="Arial"/>
      <family val="2"/>
    </font>
    <font>
      <b/>
      <sz val="35"/>
      <color indexed="21"/>
      <name val="Arial"/>
      <family val="2"/>
    </font>
    <font>
      <i/>
      <sz val="10"/>
      <color indexed="17"/>
      <name val="Arial"/>
      <family val="2"/>
    </font>
    <font>
      <u/>
      <sz val="11"/>
      <color indexed="17"/>
      <name val="Arial"/>
      <family val="2"/>
    </font>
    <font>
      <b/>
      <u/>
      <sz val="12"/>
      <color indexed="17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8"/>
      <color indexed="9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4"/>
      <color indexed="18"/>
      <name val="Arial"/>
      <family val="2"/>
    </font>
    <font>
      <b/>
      <sz val="8"/>
      <color rgb="FF002060"/>
      <name val="Arial"/>
      <family val="2"/>
    </font>
    <font>
      <b/>
      <sz val="10"/>
      <color indexed="9"/>
      <name val="Arial"/>
      <family val="2"/>
    </font>
    <font>
      <b/>
      <u/>
      <sz val="14"/>
      <color indexed="17"/>
      <name val="Arial"/>
      <family val="2"/>
    </font>
    <font>
      <b/>
      <sz val="18"/>
      <color indexed="17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indexed="9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4" fillId="0" borderId="0" applyNumberFormat="0" applyFill="0" applyBorder="0" applyAlignment="0" applyProtection="0"/>
    <xf numFmtId="0" fontId="9" fillId="0" borderId="0"/>
  </cellStyleXfs>
  <cellXfs count="150">
    <xf numFmtId="0" fontId="0" fillId="0" borderId="0" xfId="0"/>
    <xf numFmtId="0" fontId="11" fillId="0" borderId="0" xfId="0" applyFont="1" applyAlignment="1">
      <alignment vertical="center"/>
    </xf>
    <xf numFmtId="0" fontId="27" fillId="6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indent="3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horizontal="left" vertical="center" indent="14"/>
    </xf>
    <xf numFmtId="0" fontId="26" fillId="0" borderId="0" xfId="0" applyFont="1" applyBorder="1" applyAlignment="1">
      <alignment horizontal="left" vertical="center" indent="15"/>
    </xf>
    <xf numFmtId="2" fontId="8" fillId="0" borderId="0" xfId="0" applyNumberFormat="1" applyFont="1" applyBorder="1" applyAlignment="1">
      <alignment horizontal="left" vertical="center" indent="14"/>
    </xf>
    <xf numFmtId="164" fontId="8" fillId="0" borderId="0" xfId="0" applyNumberFormat="1" applyFont="1" applyBorder="1" applyAlignment="1">
      <alignment vertical="center"/>
    </xf>
    <xf numFmtId="2" fontId="26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left" vertical="center" wrapText="1" indent="2"/>
    </xf>
    <xf numFmtId="2" fontId="9" fillId="0" borderId="0" xfId="0" applyNumberFormat="1" applyFont="1" applyBorder="1" applyAlignment="1">
      <alignment horizontal="right" vertical="center" wrapText="1" inden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29" fillId="3" borderId="0" xfId="0" applyNumberFormat="1" applyFont="1" applyFill="1" applyBorder="1" applyAlignment="1" applyProtection="1">
      <alignment horizontal="center" vertical="center"/>
    </xf>
    <xf numFmtId="2" fontId="28" fillId="0" borderId="0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1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0" applyNumberFormat="1" applyFont="1" applyFill="1" applyBorder="1" applyAlignment="1">
      <alignment horizontal="right" vertical="center" indent="1"/>
    </xf>
    <xf numFmtId="165" fontId="11" fillId="0" borderId="1" xfId="0" applyNumberFormat="1" applyFont="1" applyBorder="1" applyAlignment="1">
      <alignment vertical="center" wrapText="1"/>
    </xf>
    <xf numFmtId="0" fontId="36" fillId="0" borderId="0" xfId="0" applyFont="1" applyBorder="1" applyAlignment="1">
      <alignment horizontal="left" vertical="center"/>
    </xf>
    <xf numFmtId="0" fontId="39" fillId="0" borderId="0" xfId="0" applyFont="1" applyAlignment="1">
      <alignment vertical="center" wrapText="1"/>
    </xf>
    <xf numFmtId="0" fontId="8" fillId="0" borderId="0" xfId="0" applyFont="1" applyBorder="1" applyAlignment="1">
      <alignment vertical="top" wrapText="1"/>
    </xf>
    <xf numFmtId="164" fontId="11" fillId="0" borderId="0" xfId="0" applyNumberFormat="1" applyFont="1" applyAlignment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0" fillId="3" borderId="0" xfId="0" applyFont="1" applyFill="1" applyBorder="1" applyAlignment="1">
      <alignment horizontal="center" vertical="center"/>
    </xf>
    <xf numFmtId="2" fontId="31" fillId="3" borderId="0" xfId="0" applyNumberFormat="1" applyFont="1" applyFill="1" applyBorder="1" applyAlignment="1">
      <alignment horizontal="center" vertical="center"/>
    </xf>
    <xf numFmtId="43" fontId="47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2" fontId="0" fillId="0" borderId="0" xfId="0" applyNumberFormat="1" applyFill="1" applyAlignment="1">
      <alignment vertical="center"/>
    </xf>
    <xf numFmtId="0" fontId="31" fillId="0" borderId="0" xfId="0" applyFont="1" applyFill="1" applyAlignment="1">
      <alignment vertical="center"/>
    </xf>
    <xf numFmtId="43" fontId="11" fillId="0" borderId="0" xfId="0" applyNumberFormat="1" applyFont="1" applyFill="1" applyBorder="1" applyAlignment="1">
      <alignment vertical="center"/>
    </xf>
    <xf numFmtId="43" fontId="31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2" fontId="31" fillId="0" borderId="0" xfId="0" applyNumberFormat="1" applyFont="1" applyBorder="1" applyAlignment="1">
      <alignment horizontal="center" vertical="center"/>
    </xf>
    <xf numFmtId="164" fontId="34" fillId="0" borderId="0" xfId="0" applyNumberFormat="1" applyFont="1" applyAlignment="1">
      <alignment vertical="center"/>
    </xf>
    <xf numFmtId="0" fontId="49" fillId="0" borderId="0" xfId="0" applyFont="1" applyAlignment="1">
      <alignment vertical="center" wrapText="1"/>
    </xf>
    <xf numFmtId="0" fontId="4" fillId="6" borderId="0" xfId="2" applyFont="1" applyFill="1" applyAlignment="1">
      <alignment vertical="top" wrapText="1"/>
    </xf>
    <xf numFmtId="0" fontId="24" fillId="0" borderId="0" xfId="2" applyFont="1" applyBorder="1" applyAlignment="1">
      <alignment vertical="center" wrapText="1"/>
    </xf>
    <xf numFmtId="0" fontId="11" fillId="0" borderId="0" xfId="2" applyFont="1" applyFill="1" applyBorder="1" applyAlignment="1">
      <alignment vertical="center"/>
    </xf>
    <xf numFmtId="0" fontId="31" fillId="0" borderId="0" xfId="2" applyFont="1" applyAlignment="1">
      <alignment vertical="center"/>
    </xf>
    <xf numFmtId="2" fontId="51" fillId="0" borderId="0" xfId="0" applyNumberFormat="1" applyFont="1" applyBorder="1" applyAlignment="1">
      <alignment horizontal="center" vertical="center"/>
    </xf>
    <xf numFmtId="2" fontId="51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52" fillId="0" borderId="0" xfId="0" applyFont="1" applyBorder="1" applyAlignment="1">
      <alignment horizontal="left" vertical="top"/>
    </xf>
    <xf numFmtId="2" fontId="43" fillId="0" borderId="0" xfId="0" applyNumberFormat="1" applyFont="1" applyBorder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164" fontId="25" fillId="0" borderId="1" xfId="0" applyNumberFormat="1" applyFont="1" applyBorder="1" applyAlignment="1">
      <alignment vertical="center"/>
    </xf>
    <xf numFmtId="164" fontId="25" fillId="0" borderId="1" xfId="0" applyNumberFormat="1" applyFont="1" applyBorder="1" applyAlignment="1">
      <alignment vertical="center" wrapText="1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2" fontId="54" fillId="0" borderId="1" xfId="0" applyNumberFormat="1" applyFont="1" applyBorder="1" applyAlignment="1">
      <alignment vertical="center" wrapText="1"/>
    </xf>
    <xf numFmtId="164" fontId="54" fillId="0" borderId="1" xfId="0" applyNumberFormat="1" applyFont="1" applyBorder="1" applyAlignment="1">
      <alignment vertical="center" wrapText="1"/>
    </xf>
    <xf numFmtId="0" fontId="10" fillId="6" borderId="0" xfId="0" applyFont="1" applyFill="1" applyBorder="1" applyAlignment="1" applyProtection="1">
      <alignment horizontal="center" vertical="center"/>
      <protection locked="0"/>
    </xf>
    <xf numFmtId="164" fontId="11" fillId="6" borderId="0" xfId="0" applyNumberFormat="1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right" vertical="center" indent="1"/>
    </xf>
    <xf numFmtId="0" fontId="1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56" fillId="0" borderId="1" xfId="0" applyFont="1" applyBorder="1" applyAlignment="1">
      <alignment vertical="center"/>
    </xf>
    <xf numFmtId="2" fontId="59" fillId="0" borderId="1" xfId="0" applyNumberFormat="1" applyFont="1" applyBorder="1" applyAlignment="1">
      <alignment horizontal="right" vertical="center" indent="1"/>
    </xf>
    <xf numFmtId="0" fontId="57" fillId="0" borderId="1" xfId="0" applyFont="1" applyBorder="1" applyAlignment="1">
      <alignment horizontal="center" vertical="center"/>
    </xf>
    <xf numFmtId="165" fontId="59" fillId="0" borderId="1" xfId="0" applyNumberFormat="1" applyFont="1" applyBorder="1" applyAlignment="1">
      <alignment vertical="center" wrapText="1"/>
    </xf>
    <xf numFmtId="165" fontId="59" fillId="0" borderId="2" xfId="0" applyNumberFormat="1" applyFont="1" applyBorder="1" applyAlignment="1">
      <alignment vertical="center" wrapText="1"/>
    </xf>
    <xf numFmtId="0" fontId="29" fillId="4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right" vertical="center"/>
    </xf>
    <xf numFmtId="0" fontId="10" fillId="2" borderId="8" xfId="2" applyFont="1" applyFill="1" applyBorder="1" applyAlignment="1" applyProtection="1">
      <alignment horizontal="left" vertical="top" wrapText="1"/>
      <protection locked="0"/>
    </xf>
    <xf numFmtId="0" fontId="10" fillId="2" borderId="3" xfId="2" applyFont="1" applyFill="1" applyBorder="1" applyAlignment="1" applyProtection="1">
      <alignment horizontal="left" vertical="top" wrapText="1"/>
      <protection locked="0"/>
    </xf>
    <xf numFmtId="0" fontId="10" fillId="2" borderId="9" xfId="2" applyFont="1" applyFill="1" applyBorder="1" applyAlignment="1" applyProtection="1">
      <alignment horizontal="left" vertical="top" wrapText="1"/>
      <protection locked="0"/>
    </xf>
    <xf numFmtId="0" fontId="10" fillId="2" borderId="10" xfId="2" applyFont="1" applyFill="1" applyBorder="1" applyAlignment="1" applyProtection="1">
      <alignment horizontal="left" vertical="top" wrapText="1"/>
      <protection locked="0"/>
    </xf>
    <xf numFmtId="0" fontId="10" fillId="2" borderId="0" xfId="2" applyFont="1" applyFill="1" applyBorder="1" applyAlignment="1" applyProtection="1">
      <alignment horizontal="left" vertical="top" wrapText="1"/>
      <protection locked="0"/>
    </xf>
    <xf numFmtId="0" fontId="10" fillId="2" borderId="11" xfId="2" applyFont="1" applyFill="1" applyBorder="1" applyAlignment="1" applyProtection="1">
      <alignment horizontal="left" vertical="top" wrapText="1"/>
      <protection locked="0"/>
    </xf>
    <xf numFmtId="0" fontId="10" fillId="2" borderId="12" xfId="2" applyFont="1" applyFill="1" applyBorder="1" applyAlignment="1" applyProtection="1">
      <alignment horizontal="left" vertical="top" wrapText="1"/>
      <protection locked="0"/>
    </xf>
    <xf numFmtId="0" fontId="10" fillId="2" borderId="13" xfId="2" applyFont="1" applyFill="1" applyBorder="1" applyAlignment="1" applyProtection="1">
      <alignment horizontal="left" vertical="top" wrapText="1"/>
      <protection locked="0"/>
    </xf>
    <xf numFmtId="0" fontId="10" fillId="2" borderId="14" xfId="2" applyFont="1" applyFill="1" applyBorder="1" applyAlignment="1" applyProtection="1">
      <alignment horizontal="left" vertical="top" wrapText="1"/>
      <protection locked="0"/>
    </xf>
    <xf numFmtId="164" fontId="14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64" fontId="50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 indent="2"/>
    </xf>
    <xf numFmtId="0" fontId="8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5" fillId="5" borderId="0" xfId="0" applyFont="1" applyFill="1" applyBorder="1" applyAlignment="1">
      <alignment horizontal="center" vertical="center"/>
    </xf>
    <xf numFmtId="164" fontId="42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 wrapText="1" indent="2"/>
    </xf>
    <xf numFmtId="0" fontId="8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 indent="2"/>
    </xf>
    <xf numFmtId="0" fontId="5" fillId="5" borderId="1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left" vertical="center"/>
    </xf>
    <xf numFmtId="0" fontId="27" fillId="2" borderId="0" xfId="0" applyFont="1" applyFill="1" applyBorder="1" applyAlignment="1" applyProtection="1">
      <alignment horizontal="left" vertical="center"/>
      <protection locked="0"/>
    </xf>
    <xf numFmtId="166" fontId="43" fillId="2" borderId="0" xfId="0" applyNumberFormat="1" applyFont="1" applyFill="1" applyBorder="1" applyAlignment="1" applyProtection="1">
      <alignment horizontal="center" vertical="center"/>
      <protection locked="0"/>
    </xf>
    <xf numFmtId="0" fontId="45" fillId="2" borderId="0" xfId="1" applyFont="1" applyFill="1" applyBorder="1" applyAlignment="1" applyProtection="1">
      <alignment horizontal="center" vertical="center"/>
      <protection locked="0"/>
    </xf>
    <xf numFmtId="0" fontId="46" fillId="2" borderId="0" xfId="0" applyFont="1" applyFill="1" applyBorder="1" applyAlignment="1" applyProtection="1">
      <alignment horizontal="center" vertical="center"/>
      <protection locked="0"/>
    </xf>
  </cellXfs>
  <cellStyles count="3">
    <cellStyle name="Lien hypertexte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2535736</xdr:colOff>
      <xdr:row>119</xdr:row>
      <xdr:rowOff>2762</xdr:rowOff>
    </xdr:from>
    <xdr:ext cx="2843404" cy="995337"/>
    <xdr:sp macro="" textlink="">
      <xdr:nvSpPr>
        <xdr:cNvPr id="3" name="Rectangle 2"/>
        <xdr:cNvSpPr/>
      </xdr:nvSpPr>
      <xdr:spPr>
        <a:xfrm rot="21292033">
          <a:off x="8336461" y="31959137"/>
          <a:ext cx="2843404" cy="995337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fr-FR" sz="2000" b="0" i="0" u="none" strike="noStrike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ntique Olive"/>
            </a:rPr>
            <a:t>Bon de commande           à retourner pour le            23 octobre 2020</a:t>
          </a:r>
          <a:endParaRPr lang="fr-FR" sz="2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10</xdr:col>
      <xdr:colOff>266700</xdr:colOff>
      <xdr:row>0</xdr:row>
      <xdr:rowOff>95250</xdr:rowOff>
    </xdr:from>
    <xdr:to>
      <xdr:col>13</xdr:col>
      <xdr:colOff>203909</xdr:colOff>
      <xdr:row>4</xdr:row>
      <xdr:rowOff>274544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95250"/>
          <a:ext cx="2213684" cy="1560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phie\AMENAGEMENT%20PAYSAGER\Commande%20group&#233;e%202013\retour%20par%20antenne\Pontivy\Pontivy%20BC%20plants%20KERISNE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IVY"/>
      <sheetName val="centre formation KERG"/>
      <sheetName val="centre formation kerel"/>
      <sheetName val="LE NECHET A. "/>
      <sheetName val="B Rolland"/>
      <sheetName val="EARL DE FORTVILLE"/>
      <sheetName val="P COTINET"/>
      <sheetName val="J MORVANT"/>
      <sheetName val="EARL du blavet"/>
      <sheetName val="GAEC du Rocher"/>
      <sheetName val="EARL du Bois d'Ivy"/>
      <sheetName val="EARL Linguergon"/>
      <sheetName val="R Le MOIGNO"/>
      <sheetName val="M. LE CLAIRE"/>
      <sheetName val="C LE METAYER"/>
      <sheetName val="EARL Bel Air"/>
      <sheetName val="MAHO M"/>
      <sheetName val="EARL Laudren"/>
      <sheetName val="LE QUEMENER P"/>
      <sheetName val="EARL TY YAR"/>
      <sheetName val="BEAUSIRE S"/>
      <sheetName val="V Bussonniere"/>
      <sheetName val="centre formation GLOB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U137"/>
  <sheetViews>
    <sheetView showGridLines="0" showZeros="0" tabSelected="1" view="pageLayout" zoomScaleNormal="85" zoomScaleSheetLayoutView="85" workbookViewId="0">
      <selection activeCell="D3" sqref="D3:J3"/>
    </sheetView>
  </sheetViews>
  <sheetFormatPr baseColWidth="10" defaultRowHeight="12.75" x14ac:dyDescent="0.2"/>
  <cols>
    <col min="1" max="1" width="2.7109375" style="7" customWidth="1"/>
    <col min="2" max="2" width="37.42578125" style="7" customWidth="1"/>
    <col min="3" max="3" width="13.42578125" style="7" customWidth="1"/>
    <col min="4" max="4" width="8.7109375" style="7" customWidth="1"/>
    <col min="5" max="5" width="10.5703125" style="7" customWidth="1"/>
    <col min="6" max="6" width="9.7109375" style="1" customWidth="1"/>
    <col min="7" max="7" width="1.5703125" style="72" customWidth="1"/>
    <col min="8" max="8" width="2.85546875" style="7" customWidth="1"/>
    <col min="9" max="9" width="38.7109375" style="7" customWidth="1"/>
    <col min="10" max="10" width="13.42578125" style="7" customWidth="1"/>
    <col min="11" max="11" width="10" style="7" customWidth="1"/>
    <col min="12" max="12" width="10.42578125" style="7" customWidth="1"/>
    <col min="13" max="13" width="13.7109375" style="1" customWidth="1"/>
    <col min="14" max="21" width="11.42578125" style="12"/>
    <col min="22" max="16384" width="11.42578125" style="7"/>
  </cols>
  <sheetData>
    <row r="1" spans="1:13" ht="48" customHeight="1" x14ac:dyDescent="0.2">
      <c r="A1" s="145" t="s">
        <v>189</v>
      </c>
      <c r="B1" s="145"/>
      <c r="C1" s="145"/>
      <c r="D1" s="145"/>
      <c r="E1" s="145"/>
      <c r="F1" s="145"/>
      <c r="G1" s="145"/>
      <c r="H1" s="145"/>
      <c r="I1" s="145"/>
    </row>
    <row r="2" spans="1:13" ht="25.5" customHeight="1" x14ac:dyDescent="0.2">
      <c r="A2" s="67"/>
      <c r="B2" s="67"/>
      <c r="C2" s="67"/>
      <c r="D2" s="67"/>
      <c r="E2" s="67"/>
      <c r="F2" s="67"/>
      <c r="G2" s="67"/>
      <c r="H2" s="67"/>
      <c r="I2" s="67"/>
    </row>
    <row r="3" spans="1:13" ht="25.5" customHeight="1" x14ac:dyDescent="0.2">
      <c r="A3" s="8"/>
      <c r="B3" s="9" t="s">
        <v>102</v>
      </c>
      <c r="C3" s="2"/>
      <c r="D3" s="146"/>
      <c r="E3" s="146"/>
      <c r="F3" s="146"/>
      <c r="G3" s="146"/>
      <c r="H3" s="146"/>
      <c r="I3" s="146"/>
      <c r="J3" s="146"/>
      <c r="K3" s="3"/>
      <c r="L3" s="3"/>
      <c r="M3" s="3"/>
    </row>
    <row r="4" spans="1:13" ht="9.75" customHeight="1" x14ac:dyDescent="0.2">
      <c r="A4" s="8"/>
      <c r="B4" s="9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5.5" customHeight="1" x14ac:dyDescent="0.2">
      <c r="A5" s="8"/>
      <c r="B5" s="9" t="s">
        <v>0</v>
      </c>
      <c r="C5" s="146"/>
      <c r="D5" s="146"/>
      <c r="E5" s="146"/>
      <c r="F5" s="146"/>
      <c r="G5" s="146"/>
      <c r="H5" s="146"/>
      <c r="I5" s="146"/>
      <c r="J5" s="146"/>
      <c r="K5" s="2"/>
      <c r="L5" s="71"/>
      <c r="M5" s="71"/>
    </row>
    <row r="6" spans="1:13" ht="9.75" customHeight="1" x14ac:dyDescent="0.2">
      <c r="A6" s="8"/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5.5" customHeight="1" x14ac:dyDescent="0.2">
      <c r="A7" s="10"/>
      <c r="B7" s="9" t="s">
        <v>1</v>
      </c>
      <c r="C7" s="147" t="s">
        <v>103</v>
      </c>
      <c r="D7" s="147"/>
      <c r="E7" s="147"/>
      <c r="F7" s="147"/>
      <c r="G7" s="5"/>
      <c r="H7" s="148" t="s">
        <v>104</v>
      </c>
      <c r="I7" s="149"/>
      <c r="J7" s="149"/>
      <c r="K7" s="149"/>
      <c r="L7" s="149"/>
      <c r="M7" s="6"/>
    </row>
    <row r="8" spans="1:13" ht="11.25" customHeight="1" x14ac:dyDescent="0.2">
      <c r="A8" s="10"/>
      <c r="B8" s="11"/>
      <c r="C8" s="12"/>
      <c r="D8" s="12"/>
      <c r="E8" s="12"/>
      <c r="F8" s="72"/>
      <c r="H8" s="13"/>
      <c r="I8" s="12"/>
      <c r="J8" s="12"/>
      <c r="K8" s="12"/>
      <c r="L8" s="12"/>
      <c r="M8" s="72"/>
    </row>
    <row r="9" spans="1:13" ht="34.5" customHeight="1" x14ac:dyDescent="0.2">
      <c r="A9" s="10"/>
      <c r="B9" s="144" t="s">
        <v>2</v>
      </c>
      <c r="C9" s="144"/>
      <c r="D9" s="144"/>
      <c r="E9" s="144"/>
      <c r="F9" s="144"/>
      <c r="G9" s="144"/>
      <c r="H9" s="144"/>
      <c r="I9" s="144"/>
      <c r="J9" s="144"/>
      <c r="K9" s="14" t="s">
        <v>3</v>
      </c>
      <c r="L9" s="15" t="s">
        <v>108</v>
      </c>
      <c r="M9" s="14" t="s">
        <v>4</v>
      </c>
    </row>
    <row r="10" spans="1:13" ht="18.75" customHeight="1" x14ac:dyDescent="0.2">
      <c r="A10" s="10"/>
      <c r="B10" s="136" t="s">
        <v>180</v>
      </c>
      <c r="C10" s="136"/>
      <c r="D10" s="136"/>
      <c r="E10" s="136"/>
      <c r="F10" s="136"/>
      <c r="G10" s="136"/>
      <c r="H10" s="136"/>
      <c r="I10" s="136"/>
      <c r="J10" s="136"/>
      <c r="K10" s="66">
        <v>0.48</v>
      </c>
      <c r="L10" s="16"/>
      <c r="M10" s="17">
        <f>L10*K10</f>
        <v>0</v>
      </c>
    </row>
    <row r="11" spans="1:13" ht="18.75" customHeight="1" x14ac:dyDescent="0.2">
      <c r="A11" s="10"/>
      <c r="B11" s="136" t="s">
        <v>5</v>
      </c>
      <c r="C11" s="136"/>
      <c r="D11" s="136"/>
      <c r="E11" s="136"/>
      <c r="F11" s="136"/>
      <c r="G11" s="136"/>
      <c r="H11" s="136"/>
      <c r="I11" s="136"/>
      <c r="J11" s="136"/>
      <c r="K11" s="66">
        <v>144.11000000000001</v>
      </c>
      <c r="L11" s="16"/>
      <c r="M11" s="17">
        <f t="shared" ref="M11:M24" si="0">L11*K11</f>
        <v>0</v>
      </c>
    </row>
    <row r="12" spans="1:13" ht="18.75" customHeight="1" x14ac:dyDescent="0.2">
      <c r="A12" s="10"/>
      <c r="B12" s="136" t="s">
        <v>174</v>
      </c>
      <c r="C12" s="136"/>
      <c r="D12" s="136"/>
      <c r="E12" s="136"/>
      <c r="F12" s="136"/>
      <c r="G12" s="136"/>
      <c r="H12" s="136"/>
      <c r="I12" s="136"/>
      <c r="J12" s="136"/>
      <c r="K12" s="66">
        <v>51.67</v>
      </c>
      <c r="L12" s="16"/>
      <c r="M12" s="17">
        <f t="shared" si="0"/>
        <v>0</v>
      </c>
    </row>
    <row r="13" spans="1:13" ht="18.75" customHeight="1" x14ac:dyDescent="0.2">
      <c r="A13" s="10"/>
      <c r="B13" s="136" t="s">
        <v>175</v>
      </c>
      <c r="C13" s="136"/>
      <c r="D13" s="136"/>
      <c r="E13" s="136"/>
      <c r="F13" s="136"/>
      <c r="G13" s="136"/>
      <c r="H13" s="136"/>
      <c r="I13" s="136"/>
      <c r="J13" s="136"/>
      <c r="K13" s="66">
        <v>103.34</v>
      </c>
      <c r="L13" s="16"/>
      <c r="M13" s="17">
        <f t="shared" si="0"/>
        <v>0</v>
      </c>
    </row>
    <row r="14" spans="1:13" ht="18.75" customHeight="1" x14ac:dyDescent="0.2">
      <c r="A14" s="10"/>
      <c r="B14" s="136" t="s">
        <v>176</v>
      </c>
      <c r="C14" s="136"/>
      <c r="D14" s="136"/>
      <c r="E14" s="136"/>
      <c r="F14" s="136"/>
      <c r="G14" s="136"/>
      <c r="H14" s="136"/>
      <c r="I14" s="136"/>
      <c r="J14" s="136"/>
      <c r="K14" s="66">
        <v>162.49</v>
      </c>
      <c r="L14" s="16"/>
      <c r="M14" s="17">
        <f t="shared" si="0"/>
        <v>0</v>
      </c>
    </row>
    <row r="15" spans="1:13" ht="18.75" customHeight="1" x14ac:dyDescent="0.2">
      <c r="A15" s="10"/>
      <c r="B15" s="136" t="s">
        <v>179</v>
      </c>
      <c r="C15" s="136"/>
      <c r="D15" s="136"/>
      <c r="E15" s="136"/>
      <c r="F15" s="136"/>
      <c r="G15" s="136"/>
      <c r="H15" s="136"/>
      <c r="I15" s="136"/>
      <c r="J15" s="136"/>
      <c r="K15" s="66">
        <v>0.8</v>
      </c>
      <c r="L15" s="16"/>
      <c r="M15" s="17">
        <f t="shared" ref="M15" si="1">L15*K15</f>
        <v>0</v>
      </c>
    </row>
    <row r="16" spans="1:13" ht="18.75" customHeight="1" x14ac:dyDescent="0.2">
      <c r="A16" s="10"/>
      <c r="B16" s="136" t="s">
        <v>6</v>
      </c>
      <c r="C16" s="136"/>
      <c r="D16" s="136"/>
      <c r="E16" s="136"/>
      <c r="F16" s="136"/>
      <c r="G16" s="136"/>
      <c r="H16" s="136"/>
      <c r="I16" s="136"/>
      <c r="J16" s="136"/>
      <c r="K16" s="66">
        <v>9.5399999999999991</v>
      </c>
      <c r="L16" s="16"/>
      <c r="M16" s="17">
        <f t="shared" si="0"/>
        <v>0</v>
      </c>
    </row>
    <row r="17" spans="1:21" ht="18.75" customHeight="1" x14ac:dyDescent="0.2">
      <c r="A17" s="10"/>
      <c r="B17" s="141" t="s">
        <v>96</v>
      </c>
      <c r="C17" s="142"/>
      <c r="D17" s="142"/>
      <c r="E17" s="142"/>
      <c r="F17" s="142"/>
      <c r="G17" s="142"/>
      <c r="H17" s="142"/>
      <c r="I17" s="142"/>
      <c r="J17" s="143"/>
      <c r="K17" s="66">
        <v>4.1399999999999997</v>
      </c>
      <c r="L17" s="16"/>
      <c r="M17" s="17">
        <f t="shared" si="0"/>
        <v>0</v>
      </c>
    </row>
    <row r="18" spans="1:21" ht="18.75" customHeight="1" x14ac:dyDescent="0.2">
      <c r="A18" s="10"/>
      <c r="B18" s="136" t="s">
        <v>177</v>
      </c>
      <c r="C18" s="136"/>
      <c r="D18" s="136"/>
      <c r="E18" s="136"/>
      <c r="F18" s="136"/>
      <c r="G18" s="136"/>
      <c r="H18" s="136"/>
      <c r="I18" s="136"/>
      <c r="J18" s="136"/>
      <c r="K18" s="66">
        <v>0.76</v>
      </c>
      <c r="L18" s="16"/>
      <c r="M18" s="17">
        <f t="shared" si="0"/>
        <v>0</v>
      </c>
    </row>
    <row r="19" spans="1:21" ht="18.75" customHeight="1" x14ac:dyDescent="0.2">
      <c r="A19" s="10"/>
      <c r="B19" s="136" t="s">
        <v>7</v>
      </c>
      <c r="C19" s="136"/>
      <c r="D19" s="136"/>
      <c r="E19" s="136"/>
      <c r="F19" s="136"/>
      <c r="G19" s="136"/>
      <c r="H19" s="136"/>
      <c r="I19" s="136"/>
      <c r="J19" s="136"/>
      <c r="K19" s="66">
        <v>0.87</v>
      </c>
      <c r="L19" s="16"/>
      <c r="M19" s="17">
        <f t="shared" si="0"/>
        <v>0</v>
      </c>
    </row>
    <row r="20" spans="1:21" ht="18.75" customHeight="1" x14ac:dyDescent="0.2">
      <c r="A20" s="10"/>
      <c r="B20" s="136" t="s">
        <v>178</v>
      </c>
      <c r="C20" s="136"/>
      <c r="D20" s="136"/>
      <c r="E20" s="136"/>
      <c r="F20" s="136"/>
      <c r="G20" s="136"/>
      <c r="H20" s="136"/>
      <c r="I20" s="136"/>
      <c r="J20" s="136"/>
      <c r="K20" s="66">
        <v>1.27</v>
      </c>
      <c r="L20" s="16"/>
      <c r="M20" s="17">
        <f t="shared" si="0"/>
        <v>0</v>
      </c>
    </row>
    <row r="21" spans="1:21" ht="18.75" customHeight="1" x14ac:dyDescent="0.2">
      <c r="A21" s="10"/>
      <c r="B21" s="136" t="s">
        <v>8</v>
      </c>
      <c r="C21" s="136"/>
      <c r="D21" s="136"/>
      <c r="E21" s="136"/>
      <c r="F21" s="136"/>
      <c r="G21" s="136"/>
      <c r="H21" s="136"/>
      <c r="I21" s="136"/>
      <c r="J21" s="136"/>
      <c r="K21" s="66">
        <v>22.17</v>
      </c>
      <c r="L21" s="16"/>
      <c r="M21" s="17">
        <f t="shared" si="0"/>
        <v>0</v>
      </c>
    </row>
    <row r="22" spans="1:21" ht="18.75" customHeight="1" x14ac:dyDescent="0.2">
      <c r="A22" s="10"/>
      <c r="B22" s="135" t="s">
        <v>9</v>
      </c>
      <c r="C22" s="135"/>
      <c r="D22" s="135"/>
      <c r="E22" s="135"/>
      <c r="F22" s="135"/>
      <c r="G22" s="135"/>
      <c r="H22" s="135"/>
      <c r="I22" s="135"/>
      <c r="J22" s="135"/>
      <c r="K22" s="115">
        <v>14.37</v>
      </c>
      <c r="L22" s="16"/>
      <c r="M22" s="17">
        <f t="shared" si="0"/>
        <v>0</v>
      </c>
    </row>
    <row r="23" spans="1:21" ht="18.75" customHeight="1" x14ac:dyDescent="0.2">
      <c r="A23" s="10"/>
      <c r="B23" s="135" t="s">
        <v>10</v>
      </c>
      <c r="C23" s="135"/>
      <c r="D23" s="135"/>
      <c r="E23" s="135"/>
      <c r="F23" s="135"/>
      <c r="G23" s="135"/>
      <c r="H23" s="135"/>
      <c r="I23" s="135"/>
      <c r="J23" s="135"/>
      <c r="K23" s="115">
        <v>1.24</v>
      </c>
      <c r="L23" s="16"/>
      <c r="M23" s="17">
        <f t="shared" si="0"/>
        <v>0</v>
      </c>
    </row>
    <row r="24" spans="1:21" ht="18.75" customHeight="1" x14ac:dyDescent="0.2">
      <c r="A24" s="10"/>
      <c r="B24" s="135" t="s">
        <v>11</v>
      </c>
      <c r="C24" s="135"/>
      <c r="D24" s="135"/>
      <c r="E24" s="135"/>
      <c r="F24" s="135"/>
      <c r="G24" s="135"/>
      <c r="H24" s="135"/>
      <c r="I24" s="135"/>
      <c r="J24" s="135"/>
      <c r="K24" s="116">
        <v>0.46</v>
      </c>
      <c r="L24" s="16"/>
      <c r="M24" s="17">
        <f t="shared" si="0"/>
        <v>0</v>
      </c>
    </row>
    <row r="25" spans="1:21" ht="18.75" customHeight="1" x14ac:dyDescent="0.2">
      <c r="A25" s="10"/>
      <c r="B25" s="136" t="s">
        <v>12</v>
      </c>
      <c r="C25" s="136"/>
      <c r="D25" s="136"/>
      <c r="E25" s="136"/>
      <c r="F25" s="136"/>
      <c r="G25" s="136"/>
      <c r="H25" s="136"/>
      <c r="I25" s="136"/>
      <c r="J25" s="136"/>
      <c r="K25" s="66">
        <v>0.55000000000000004</v>
      </c>
      <c r="L25" s="16"/>
      <c r="M25" s="17"/>
    </row>
    <row r="26" spans="1:21" ht="18.75" customHeight="1" x14ac:dyDescent="0.2">
      <c r="A26" s="10"/>
      <c r="B26" s="137" t="s">
        <v>51</v>
      </c>
      <c r="C26" s="137"/>
      <c r="D26" s="137"/>
      <c r="E26" s="137"/>
      <c r="F26" s="137"/>
      <c r="G26" s="137"/>
      <c r="H26" s="137"/>
      <c r="I26" s="137"/>
      <c r="J26" s="137"/>
      <c r="K26" s="42"/>
      <c r="L26" s="43"/>
      <c r="M26" s="44">
        <f>SUM(M10:M25)</f>
        <v>0</v>
      </c>
      <c r="N26" s="99"/>
    </row>
    <row r="27" spans="1:21" ht="18.75" customHeight="1" x14ac:dyDescent="0.2">
      <c r="A27" s="10"/>
      <c r="B27" s="41"/>
      <c r="C27" s="41"/>
      <c r="D27" s="41"/>
      <c r="E27" s="41"/>
      <c r="F27" s="41"/>
      <c r="G27" s="41"/>
      <c r="H27" s="41"/>
      <c r="I27" s="138" t="s">
        <v>101</v>
      </c>
      <c r="J27" s="138"/>
      <c r="K27" s="42"/>
      <c r="L27" s="51">
        <f>M26*19.6%</f>
        <v>0</v>
      </c>
      <c r="M27" s="101">
        <f>M26+M26*20%</f>
        <v>0</v>
      </c>
      <c r="N27" s="99"/>
    </row>
    <row r="28" spans="1:21" ht="6.75" customHeight="1" x14ac:dyDescent="0.2">
      <c r="B28" s="18"/>
      <c r="F28" s="7"/>
      <c r="G28" s="12"/>
      <c r="J28" s="18"/>
      <c r="M28" s="73">
        <f>SUM(M10:M27)</f>
        <v>0</v>
      </c>
    </row>
    <row r="29" spans="1:21" ht="21" customHeight="1" x14ac:dyDescent="0.2">
      <c r="A29" s="59"/>
      <c r="B29" s="139" t="s">
        <v>13</v>
      </c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1:21" s="21" customFormat="1" ht="17.25" customHeight="1" x14ac:dyDescent="0.2">
      <c r="A30" s="19"/>
      <c r="B30" s="134" t="s">
        <v>56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20"/>
      <c r="O30" s="20"/>
      <c r="P30" s="20"/>
      <c r="Q30" s="20"/>
      <c r="R30" s="20"/>
      <c r="S30" s="20"/>
      <c r="T30" s="20"/>
      <c r="U30" s="20"/>
    </row>
    <row r="31" spans="1:21" ht="41.25" customHeight="1" x14ac:dyDescent="0.2">
      <c r="A31" s="8"/>
      <c r="B31" s="22" t="s">
        <v>44</v>
      </c>
      <c r="C31" s="15" t="s">
        <v>14</v>
      </c>
      <c r="D31" s="15" t="s">
        <v>3</v>
      </c>
      <c r="E31" s="15" t="s">
        <v>54</v>
      </c>
      <c r="F31" s="15" t="s">
        <v>4</v>
      </c>
      <c r="G31" s="23"/>
      <c r="H31" s="24"/>
      <c r="I31" s="22" t="s">
        <v>44</v>
      </c>
      <c r="J31" s="15" t="s">
        <v>14</v>
      </c>
      <c r="K31" s="15" t="s">
        <v>3</v>
      </c>
      <c r="L31" s="15" t="s">
        <v>54</v>
      </c>
      <c r="M31" s="15" t="s">
        <v>4</v>
      </c>
    </row>
    <row r="32" spans="1:21" ht="21" customHeight="1" x14ac:dyDescent="0.2">
      <c r="A32" s="74"/>
      <c r="B32" s="25" t="s">
        <v>45</v>
      </c>
      <c r="C32" s="57" t="s">
        <v>95</v>
      </c>
      <c r="D32" s="64">
        <v>2.36</v>
      </c>
      <c r="E32" s="16"/>
      <c r="F32" s="17">
        <f>IF(E32&lt;5,0,E32*D32)</f>
        <v>0</v>
      </c>
      <c r="G32" s="58"/>
      <c r="H32" s="59"/>
      <c r="I32" s="25" t="s">
        <v>16</v>
      </c>
      <c r="J32" s="26" t="s">
        <v>17</v>
      </c>
      <c r="K32" s="64">
        <v>2.6</v>
      </c>
      <c r="L32" s="16"/>
      <c r="M32" s="17">
        <f t="shared" ref="M32:M40" si="2">IF(L32&lt;5,0,L32*K32)</f>
        <v>0</v>
      </c>
    </row>
    <row r="33" spans="1:21" ht="21" customHeight="1" x14ac:dyDescent="0.2">
      <c r="A33" s="59"/>
      <c r="B33" s="112" t="s">
        <v>186</v>
      </c>
      <c r="C33" s="57" t="s">
        <v>121</v>
      </c>
      <c r="D33" s="64">
        <v>1.46</v>
      </c>
      <c r="E33" s="16"/>
      <c r="F33" s="17">
        <f t="shared" ref="F33:F38" si="3">IF(E33&lt;5,0,E33*D33)</f>
        <v>0</v>
      </c>
      <c r="G33" s="58"/>
      <c r="H33" s="59"/>
      <c r="I33" s="25" t="s">
        <v>19</v>
      </c>
      <c r="J33" s="57" t="s">
        <v>20</v>
      </c>
      <c r="K33" s="64">
        <v>1.04</v>
      </c>
      <c r="L33" s="16"/>
      <c r="M33" s="17">
        <f t="shared" si="2"/>
        <v>0</v>
      </c>
    </row>
    <row r="34" spans="1:21" ht="21" customHeight="1" x14ac:dyDescent="0.2">
      <c r="A34" s="59"/>
      <c r="B34" s="107" t="s">
        <v>170</v>
      </c>
      <c r="C34" s="108" t="s">
        <v>112</v>
      </c>
      <c r="D34" s="109">
        <v>22.98</v>
      </c>
      <c r="E34" s="102"/>
      <c r="F34" s="103">
        <f>E34*D34</f>
        <v>0</v>
      </c>
      <c r="G34" s="58"/>
      <c r="H34" s="59"/>
      <c r="I34" s="29" t="s">
        <v>119</v>
      </c>
      <c r="J34" s="57" t="s">
        <v>118</v>
      </c>
      <c r="K34" s="113">
        <v>3.39</v>
      </c>
      <c r="L34" s="16"/>
      <c r="M34" s="17">
        <f t="shared" si="2"/>
        <v>0</v>
      </c>
    </row>
    <row r="35" spans="1:21" ht="21" customHeight="1" x14ac:dyDescent="0.2">
      <c r="A35" s="74"/>
      <c r="B35" s="25" t="s">
        <v>46</v>
      </c>
      <c r="C35" s="57" t="s">
        <v>121</v>
      </c>
      <c r="D35" s="64">
        <v>1.38</v>
      </c>
      <c r="E35" s="16"/>
      <c r="F35" s="17">
        <f t="shared" si="3"/>
        <v>0</v>
      </c>
      <c r="G35" s="58"/>
      <c r="H35" s="59"/>
      <c r="I35" s="25" t="s">
        <v>91</v>
      </c>
      <c r="J35" s="57" t="s">
        <v>183</v>
      </c>
      <c r="K35" s="64">
        <v>2.76</v>
      </c>
      <c r="L35" s="16"/>
      <c r="M35" s="17">
        <f t="shared" si="2"/>
        <v>0</v>
      </c>
    </row>
    <row r="36" spans="1:21" ht="21" customHeight="1" x14ac:dyDescent="0.2">
      <c r="A36" s="59"/>
      <c r="B36" s="25" t="s">
        <v>47</v>
      </c>
      <c r="C36" s="57" t="s">
        <v>121</v>
      </c>
      <c r="D36" s="64">
        <v>1.29</v>
      </c>
      <c r="E36" s="16"/>
      <c r="F36" s="17">
        <f t="shared" si="3"/>
        <v>0</v>
      </c>
      <c r="G36" s="58"/>
      <c r="H36" s="59"/>
      <c r="I36" s="25" t="s">
        <v>55</v>
      </c>
      <c r="J36" s="57" t="s">
        <v>18</v>
      </c>
      <c r="K36" s="64">
        <v>1.65</v>
      </c>
      <c r="L36" s="16"/>
      <c r="M36" s="17">
        <f t="shared" si="2"/>
        <v>0</v>
      </c>
    </row>
    <row r="37" spans="1:21" ht="21" customHeight="1" x14ac:dyDescent="0.2">
      <c r="A37" s="59"/>
      <c r="B37" s="25" t="s">
        <v>48</v>
      </c>
      <c r="C37" s="57" t="s">
        <v>121</v>
      </c>
      <c r="D37" s="64">
        <v>1.38</v>
      </c>
      <c r="E37" s="16"/>
      <c r="F37" s="17">
        <f t="shared" si="3"/>
        <v>0</v>
      </c>
      <c r="G37" s="58"/>
      <c r="H37" s="59"/>
      <c r="I37" s="25" t="s">
        <v>110</v>
      </c>
      <c r="J37" s="57" t="s">
        <v>111</v>
      </c>
      <c r="K37" s="64">
        <v>1.54</v>
      </c>
      <c r="L37" s="16"/>
      <c r="M37" s="17">
        <f t="shared" si="2"/>
        <v>0</v>
      </c>
    </row>
    <row r="38" spans="1:21" ht="21.75" customHeight="1" x14ac:dyDescent="0.2">
      <c r="A38" s="74"/>
      <c r="B38" s="25" t="s">
        <v>109</v>
      </c>
      <c r="C38" s="57" t="s">
        <v>184</v>
      </c>
      <c r="D38" s="64">
        <v>2.38</v>
      </c>
      <c r="E38" s="16"/>
      <c r="F38" s="17">
        <f t="shared" si="3"/>
        <v>0</v>
      </c>
      <c r="G38" s="58"/>
      <c r="H38" s="74"/>
      <c r="I38" s="29" t="s">
        <v>171</v>
      </c>
      <c r="J38" s="57" t="s">
        <v>112</v>
      </c>
      <c r="K38" s="64">
        <v>22.98</v>
      </c>
      <c r="L38" s="16"/>
      <c r="M38" s="55">
        <f>L38*K38</f>
        <v>0</v>
      </c>
    </row>
    <row r="39" spans="1:21" ht="21" customHeight="1" x14ac:dyDescent="0.2">
      <c r="A39" s="59"/>
      <c r="B39" s="25" t="s">
        <v>49</v>
      </c>
      <c r="C39" s="57" t="s">
        <v>153</v>
      </c>
      <c r="D39" s="64">
        <v>0.98</v>
      </c>
      <c r="E39" s="16"/>
      <c r="F39" s="17">
        <f>IF(E39&lt;5,0,E39*D39)</f>
        <v>0</v>
      </c>
      <c r="G39" s="58"/>
      <c r="H39" s="59"/>
      <c r="I39" s="25" t="s">
        <v>50</v>
      </c>
      <c r="J39" s="57" t="s">
        <v>120</v>
      </c>
      <c r="K39" s="64">
        <v>1.62</v>
      </c>
      <c r="L39" s="16"/>
      <c r="M39" s="17">
        <f t="shared" si="2"/>
        <v>0</v>
      </c>
    </row>
    <row r="40" spans="1:21" ht="21" customHeight="1" x14ac:dyDescent="0.2">
      <c r="A40" s="59"/>
      <c r="B40" s="25" t="s">
        <v>99</v>
      </c>
      <c r="C40" s="26" t="s">
        <v>21</v>
      </c>
      <c r="D40" s="64">
        <v>1.73</v>
      </c>
      <c r="E40" s="16"/>
      <c r="F40" s="17">
        <f>IF(E40&lt;5,0,E40*D40)</f>
        <v>0</v>
      </c>
      <c r="G40" s="58"/>
      <c r="H40" s="59"/>
      <c r="I40" s="25" t="s">
        <v>22</v>
      </c>
      <c r="J40" s="57" t="s">
        <v>121</v>
      </c>
      <c r="K40" s="64">
        <v>2.4700000000000002</v>
      </c>
      <c r="L40" s="16"/>
      <c r="M40" s="17">
        <f t="shared" si="2"/>
        <v>0</v>
      </c>
    </row>
    <row r="41" spans="1:21" ht="21" customHeight="1" x14ac:dyDescent="0.2">
      <c r="A41" s="59"/>
      <c r="B41" s="49"/>
      <c r="C41" s="75"/>
      <c r="D41" s="76"/>
      <c r="E41" s="48"/>
      <c r="F41" s="77">
        <f>SUM(F32:F40)</f>
        <v>0</v>
      </c>
      <c r="G41" s="58"/>
      <c r="H41" s="59"/>
      <c r="I41" s="49"/>
      <c r="J41" s="75"/>
      <c r="K41" s="76"/>
      <c r="L41" s="48"/>
      <c r="M41" s="77">
        <f>SUM(M32:M40)</f>
        <v>0</v>
      </c>
    </row>
    <row r="42" spans="1:21" ht="21" customHeight="1" x14ac:dyDescent="0.2">
      <c r="A42" s="59"/>
      <c r="B42" s="139" t="s">
        <v>23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</row>
    <row r="43" spans="1:21" s="21" customFormat="1" ht="17.25" customHeight="1" x14ac:dyDescent="0.2">
      <c r="A43" s="19"/>
      <c r="B43" s="134" t="s">
        <v>57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20"/>
      <c r="O43" s="20"/>
      <c r="P43" s="20"/>
      <c r="Q43" s="20"/>
      <c r="R43" s="20"/>
      <c r="S43" s="20"/>
      <c r="T43" s="20"/>
      <c r="U43" s="20"/>
    </row>
    <row r="44" spans="1:21" ht="35.25" customHeight="1" x14ac:dyDescent="0.2">
      <c r="A44" s="8"/>
      <c r="B44" s="22" t="s">
        <v>97</v>
      </c>
      <c r="C44" s="15" t="s">
        <v>14</v>
      </c>
      <c r="D44" s="15" t="s">
        <v>3</v>
      </c>
      <c r="E44" s="15" t="s">
        <v>54</v>
      </c>
      <c r="F44" s="15" t="s">
        <v>4</v>
      </c>
      <c r="G44" s="23"/>
      <c r="H44" s="24"/>
      <c r="I44" s="22" t="s">
        <v>97</v>
      </c>
      <c r="J44" s="15" t="s">
        <v>14</v>
      </c>
      <c r="K44" s="15" t="s">
        <v>3</v>
      </c>
      <c r="L44" s="15" t="s">
        <v>54</v>
      </c>
      <c r="M44" s="15" t="s">
        <v>4</v>
      </c>
    </row>
    <row r="45" spans="1:21" ht="21" customHeight="1" x14ac:dyDescent="0.2">
      <c r="A45" s="74"/>
      <c r="B45" s="25" t="s">
        <v>154</v>
      </c>
      <c r="C45" s="57" t="s">
        <v>24</v>
      </c>
      <c r="D45" s="64">
        <v>1.31</v>
      </c>
      <c r="E45" s="16"/>
      <c r="F45" s="17">
        <f t="shared" ref="F45:F65" si="4">IF(E45&lt;5,0,E45*D45)</f>
        <v>0</v>
      </c>
      <c r="G45" s="58"/>
      <c r="H45" s="59"/>
      <c r="I45" s="25" t="s">
        <v>126</v>
      </c>
      <c r="J45" s="57" t="s">
        <v>24</v>
      </c>
      <c r="K45" s="64">
        <v>2.4500000000000002</v>
      </c>
      <c r="L45" s="102"/>
      <c r="M45" s="104">
        <f t="shared" ref="M45:M64" si="5">IF(L45&lt;5,0,L45*K45)</f>
        <v>0</v>
      </c>
    </row>
    <row r="46" spans="1:21" ht="21" customHeight="1" x14ac:dyDescent="0.2">
      <c r="A46" s="59"/>
      <c r="B46" s="53" t="s">
        <v>155</v>
      </c>
      <c r="C46" s="60" t="s">
        <v>24</v>
      </c>
      <c r="D46" s="65">
        <v>2.42</v>
      </c>
      <c r="E46" s="16"/>
      <c r="F46" s="17">
        <f t="shared" si="4"/>
        <v>0</v>
      </c>
      <c r="G46" s="58"/>
      <c r="H46" s="59"/>
      <c r="I46" s="25" t="s">
        <v>61</v>
      </c>
      <c r="J46" s="57" t="s">
        <v>24</v>
      </c>
      <c r="K46" s="64">
        <v>2.21</v>
      </c>
      <c r="L46" s="16"/>
      <c r="M46" s="17">
        <f t="shared" si="5"/>
        <v>0</v>
      </c>
    </row>
    <row r="47" spans="1:21" ht="21" customHeight="1" x14ac:dyDescent="0.2">
      <c r="A47" s="59"/>
      <c r="B47" s="25" t="s">
        <v>62</v>
      </c>
      <c r="C47" s="60" t="s">
        <v>24</v>
      </c>
      <c r="D47" s="64">
        <v>1.17</v>
      </c>
      <c r="E47" s="16"/>
      <c r="F47" s="17">
        <f t="shared" si="4"/>
        <v>0</v>
      </c>
      <c r="G47" s="58"/>
      <c r="H47" s="59"/>
      <c r="I47" s="25" t="s">
        <v>63</v>
      </c>
      <c r="J47" s="57" t="s">
        <v>24</v>
      </c>
      <c r="K47" s="64">
        <v>1.42</v>
      </c>
      <c r="L47" s="16"/>
      <c r="M47" s="17">
        <f t="shared" si="5"/>
        <v>0</v>
      </c>
    </row>
    <row r="48" spans="1:21" ht="21" customHeight="1" x14ac:dyDescent="0.2">
      <c r="A48" s="74"/>
      <c r="B48" s="25" t="s">
        <v>64</v>
      </c>
      <c r="C48" s="57" t="s">
        <v>18</v>
      </c>
      <c r="D48" s="64">
        <v>0.84</v>
      </c>
      <c r="E48" s="16"/>
      <c r="F48" s="17">
        <f t="shared" si="4"/>
        <v>0</v>
      </c>
      <c r="G48" s="58"/>
      <c r="H48" s="59"/>
      <c r="I48" s="25" t="s">
        <v>157</v>
      </c>
      <c r="J48" s="57" t="s">
        <v>25</v>
      </c>
      <c r="K48" s="64">
        <v>2.57</v>
      </c>
      <c r="L48" s="16"/>
      <c r="M48" s="17">
        <f t="shared" si="5"/>
        <v>0</v>
      </c>
    </row>
    <row r="49" spans="1:13" ht="21" customHeight="1" x14ac:dyDescent="0.2">
      <c r="A49" s="59"/>
      <c r="B49" s="25" t="s">
        <v>65</v>
      </c>
      <c r="C49" s="57" t="s">
        <v>24</v>
      </c>
      <c r="D49" s="64">
        <v>1.18</v>
      </c>
      <c r="E49" s="16"/>
      <c r="F49" s="17">
        <f t="shared" si="4"/>
        <v>0</v>
      </c>
      <c r="G49" s="58"/>
      <c r="H49" s="59"/>
      <c r="I49" s="25" t="s">
        <v>172</v>
      </c>
      <c r="J49" s="57" t="s">
        <v>21</v>
      </c>
      <c r="K49" s="64">
        <v>1.26</v>
      </c>
      <c r="L49" s="102"/>
      <c r="M49" s="104">
        <f t="shared" si="5"/>
        <v>0</v>
      </c>
    </row>
    <row r="50" spans="1:13" ht="23.25" customHeight="1" x14ac:dyDescent="0.2">
      <c r="A50" s="59"/>
      <c r="B50" s="25" t="s">
        <v>66</v>
      </c>
      <c r="C50" s="57" t="s">
        <v>24</v>
      </c>
      <c r="D50" s="64">
        <v>1.8</v>
      </c>
      <c r="E50" s="16"/>
      <c r="F50" s="17">
        <f t="shared" si="4"/>
        <v>0</v>
      </c>
      <c r="G50" s="58"/>
      <c r="H50" s="59"/>
      <c r="I50" s="29" t="s">
        <v>173</v>
      </c>
      <c r="J50" s="110" t="s">
        <v>127</v>
      </c>
      <c r="K50" s="64">
        <v>3.7</v>
      </c>
      <c r="L50" s="111"/>
      <c r="M50" s="17">
        <f t="shared" si="5"/>
        <v>0</v>
      </c>
    </row>
    <row r="51" spans="1:13" ht="21" customHeight="1" x14ac:dyDescent="0.2">
      <c r="A51" s="74"/>
      <c r="B51" s="25" t="s">
        <v>156</v>
      </c>
      <c r="C51" s="57" t="s">
        <v>24</v>
      </c>
      <c r="D51" s="64">
        <v>1.17</v>
      </c>
      <c r="E51" s="16"/>
      <c r="F51" s="17">
        <f t="shared" si="4"/>
        <v>0</v>
      </c>
      <c r="G51" s="58"/>
      <c r="H51" s="59"/>
      <c r="I51" s="25" t="s">
        <v>158</v>
      </c>
      <c r="J51" s="57" t="s">
        <v>128</v>
      </c>
      <c r="K51" s="64">
        <v>3.7</v>
      </c>
      <c r="L51" s="16"/>
      <c r="M51" s="17">
        <f t="shared" si="5"/>
        <v>0</v>
      </c>
    </row>
    <row r="52" spans="1:13" ht="21" customHeight="1" x14ac:dyDescent="0.2">
      <c r="A52" s="59"/>
      <c r="B52" s="112" t="s">
        <v>187</v>
      </c>
      <c r="C52" s="114" t="s">
        <v>24</v>
      </c>
      <c r="D52" s="113">
        <v>1.18</v>
      </c>
      <c r="E52" s="16"/>
      <c r="F52" s="17">
        <f t="shared" si="4"/>
        <v>0</v>
      </c>
      <c r="G52" s="58"/>
      <c r="H52" s="59"/>
      <c r="I52" s="25" t="s">
        <v>113</v>
      </c>
      <c r="J52" s="57" t="s">
        <v>24</v>
      </c>
      <c r="K52" s="64">
        <v>1.28</v>
      </c>
      <c r="L52" s="16"/>
      <c r="M52" s="17">
        <f t="shared" si="5"/>
        <v>0</v>
      </c>
    </row>
    <row r="53" spans="1:13" ht="21" customHeight="1" x14ac:dyDescent="0.2">
      <c r="A53" s="74"/>
      <c r="B53" s="25" t="s">
        <v>67</v>
      </c>
      <c r="C53" s="57" t="s">
        <v>24</v>
      </c>
      <c r="D53" s="64">
        <v>1.17</v>
      </c>
      <c r="E53" s="16"/>
      <c r="F53" s="17">
        <f t="shared" si="4"/>
        <v>0</v>
      </c>
      <c r="G53" s="58"/>
      <c r="H53" s="59"/>
      <c r="I53" s="25" t="s">
        <v>114</v>
      </c>
      <c r="J53" s="57" t="s">
        <v>24</v>
      </c>
      <c r="K53" s="64">
        <v>1.28</v>
      </c>
      <c r="L53" s="16"/>
      <c r="M53" s="17">
        <f t="shared" si="5"/>
        <v>0</v>
      </c>
    </row>
    <row r="54" spans="1:13" ht="21" customHeight="1" x14ac:dyDescent="0.2">
      <c r="A54" s="59"/>
      <c r="B54" s="25" t="s">
        <v>68</v>
      </c>
      <c r="C54" s="57" t="s">
        <v>121</v>
      </c>
      <c r="D54" s="64">
        <v>1.17</v>
      </c>
      <c r="E54" s="16"/>
      <c r="F54" s="17">
        <f t="shared" si="4"/>
        <v>0</v>
      </c>
      <c r="G54" s="58"/>
      <c r="H54" s="59"/>
      <c r="I54" s="25" t="s">
        <v>159</v>
      </c>
      <c r="J54" s="57" t="s">
        <v>93</v>
      </c>
      <c r="K54" s="64">
        <v>0.92</v>
      </c>
      <c r="L54" s="16"/>
      <c r="M54" s="17">
        <f t="shared" si="5"/>
        <v>0</v>
      </c>
    </row>
    <row r="55" spans="1:13" ht="21" customHeight="1" x14ac:dyDescent="0.2">
      <c r="A55" s="59"/>
      <c r="B55" s="25" t="s">
        <v>69</v>
      </c>
      <c r="C55" s="57" t="s">
        <v>92</v>
      </c>
      <c r="D55" s="64">
        <v>1.61</v>
      </c>
      <c r="E55" s="16"/>
      <c r="F55" s="17">
        <f t="shared" si="4"/>
        <v>0</v>
      </c>
      <c r="G55" s="58"/>
      <c r="H55" s="59"/>
      <c r="I55" s="25" t="s">
        <v>160</v>
      </c>
      <c r="J55" s="57" t="s">
        <v>24</v>
      </c>
      <c r="K55" s="64">
        <v>1.18</v>
      </c>
      <c r="L55" s="16"/>
      <c r="M55" s="17">
        <f t="shared" si="5"/>
        <v>0</v>
      </c>
    </row>
    <row r="56" spans="1:13" ht="21" customHeight="1" x14ac:dyDescent="0.2">
      <c r="A56" s="74"/>
      <c r="B56" s="25" t="s">
        <v>70</v>
      </c>
      <c r="C56" s="57" t="s">
        <v>24</v>
      </c>
      <c r="D56" s="64">
        <v>1.22</v>
      </c>
      <c r="E56" s="16"/>
      <c r="F56" s="17">
        <f t="shared" si="4"/>
        <v>0</v>
      </c>
      <c r="G56" s="58"/>
      <c r="H56" s="59"/>
      <c r="I56" s="25" t="s">
        <v>71</v>
      </c>
      <c r="J56" s="57" t="s">
        <v>24</v>
      </c>
      <c r="K56" s="64">
        <v>1.2</v>
      </c>
      <c r="L56" s="16"/>
      <c r="M56" s="17">
        <f t="shared" si="5"/>
        <v>0</v>
      </c>
    </row>
    <row r="57" spans="1:13" ht="21" customHeight="1" x14ac:dyDescent="0.2">
      <c r="A57" s="59"/>
      <c r="B57" s="25" t="s">
        <v>72</v>
      </c>
      <c r="C57" s="57" t="s">
        <v>24</v>
      </c>
      <c r="D57" s="64">
        <v>1.17</v>
      </c>
      <c r="E57" s="16"/>
      <c r="F57" s="17">
        <f t="shared" si="4"/>
        <v>0</v>
      </c>
      <c r="G57" s="58"/>
      <c r="H57" s="59"/>
      <c r="I57" s="25" t="s">
        <v>73</v>
      </c>
      <c r="J57" s="57" t="s">
        <v>24</v>
      </c>
      <c r="K57" s="64">
        <v>1.17</v>
      </c>
      <c r="L57" s="16"/>
      <c r="M57" s="17">
        <f t="shared" si="5"/>
        <v>0</v>
      </c>
    </row>
    <row r="58" spans="1:13" ht="21" customHeight="1" x14ac:dyDescent="0.2">
      <c r="A58" s="59"/>
      <c r="B58" s="25" t="s">
        <v>74</v>
      </c>
      <c r="C58" s="57" t="s">
        <v>24</v>
      </c>
      <c r="D58" s="64">
        <v>1.58</v>
      </c>
      <c r="E58" s="16"/>
      <c r="F58" s="17">
        <f t="shared" si="4"/>
        <v>0</v>
      </c>
      <c r="G58" s="58"/>
      <c r="H58" s="59"/>
      <c r="I58" s="25" t="s">
        <v>75</v>
      </c>
      <c r="J58" s="57" t="s">
        <v>15</v>
      </c>
      <c r="K58" s="64">
        <v>1.42</v>
      </c>
      <c r="L58" s="16"/>
      <c r="M58" s="17">
        <f t="shared" si="5"/>
        <v>0</v>
      </c>
    </row>
    <row r="59" spans="1:13" ht="21" customHeight="1" x14ac:dyDescent="0.2">
      <c r="A59" s="74"/>
      <c r="B59" s="25" t="s">
        <v>122</v>
      </c>
      <c r="C59" s="57" t="s">
        <v>24</v>
      </c>
      <c r="D59" s="64">
        <v>1.26</v>
      </c>
      <c r="E59" s="16"/>
      <c r="F59" s="17">
        <f t="shared" si="4"/>
        <v>0</v>
      </c>
      <c r="G59" s="58"/>
      <c r="H59" s="59"/>
      <c r="I59" s="25" t="s">
        <v>161</v>
      </c>
      <c r="J59" s="57" t="s">
        <v>24</v>
      </c>
      <c r="K59" s="64">
        <v>1.26</v>
      </c>
      <c r="L59" s="16"/>
      <c r="M59" s="17">
        <f t="shared" si="5"/>
        <v>0</v>
      </c>
    </row>
    <row r="60" spans="1:13" ht="21" customHeight="1" x14ac:dyDescent="0.2">
      <c r="A60" s="59"/>
      <c r="B60" s="25" t="s">
        <v>76</v>
      </c>
      <c r="C60" s="57" t="s">
        <v>24</v>
      </c>
      <c r="D60" s="64">
        <v>1.18</v>
      </c>
      <c r="E60" s="16"/>
      <c r="F60" s="17">
        <f t="shared" si="4"/>
        <v>0</v>
      </c>
      <c r="G60" s="58"/>
      <c r="H60" s="59"/>
      <c r="I60" s="25" t="s">
        <v>115</v>
      </c>
      <c r="J60" s="57" t="s">
        <v>24</v>
      </c>
      <c r="K60" s="64">
        <v>1.17</v>
      </c>
      <c r="L60" s="16"/>
      <c r="M60" s="17">
        <f t="shared" si="5"/>
        <v>0</v>
      </c>
    </row>
    <row r="61" spans="1:13" ht="21" customHeight="1" x14ac:dyDescent="0.2">
      <c r="A61" s="74"/>
      <c r="B61" s="25" t="s">
        <v>124</v>
      </c>
      <c r="C61" s="57" t="s">
        <v>24</v>
      </c>
      <c r="D61" s="64">
        <v>1.36</v>
      </c>
      <c r="E61" s="16"/>
      <c r="F61" s="17">
        <f t="shared" si="4"/>
        <v>0</v>
      </c>
      <c r="G61" s="58"/>
      <c r="H61" s="59"/>
      <c r="I61" s="25" t="s">
        <v>77</v>
      </c>
      <c r="J61" s="57" t="s">
        <v>24</v>
      </c>
      <c r="K61" s="64">
        <v>1.26</v>
      </c>
      <c r="L61" s="16"/>
      <c r="M61" s="17">
        <f t="shared" si="5"/>
        <v>0</v>
      </c>
    </row>
    <row r="62" spans="1:13" ht="21" customHeight="1" x14ac:dyDescent="0.2">
      <c r="A62" s="59"/>
      <c r="B62" s="25" t="s">
        <v>123</v>
      </c>
      <c r="C62" s="57" t="s">
        <v>24</v>
      </c>
      <c r="D62" s="64">
        <v>2.15</v>
      </c>
      <c r="E62" s="16"/>
      <c r="F62" s="17">
        <f t="shared" si="4"/>
        <v>0</v>
      </c>
      <c r="G62" s="58"/>
      <c r="H62" s="59"/>
      <c r="I62" s="25" t="s">
        <v>162</v>
      </c>
      <c r="J62" s="57" t="s">
        <v>24</v>
      </c>
      <c r="K62" s="64">
        <v>1.55</v>
      </c>
      <c r="L62" s="16"/>
      <c r="M62" s="17">
        <f t="shared" si="5"/>
        <v>0</v>
      </c>
    </row>
    <row r="63" spans="1:13" ht="21" customHeight="1" x14ac:dyDescent="0.2">
      <c r="A63" s="59"/>
      <c r="B63" s="25" t="s">
        <v>78</v>
      </c>
      <c r="C63" s="57" t="s">
        <v>24</v>
      </c>
      <c r="D63" s="64">
        <v>1.28</v>
      </c>
      <c r="E63" s="16"/>
      <c r="F63" s="17">
        <f t="shared" si="4"/>
        <v>0</v>
      </c>
      <c r="G63" s="58"/>
      <c r="H63" s="59"/>
      <c r="I63" s="25" t="s">
        <v>116</v>
      </c>
      <c r="J63" s="57" t="s">
        <v>24</v>
      </c>
      <c r="K63" s="64">
        <v>2.27</v>
      </c>
      <c r="L63" s="16"/>
      <c r="M63" s="17">
        <f t="shared" si="5"/>
        <v>0</v>
      </c>
    </row>
    <row r="64" spans="1:13" ht="21" customHeight="1" x14ac:dyDescent="0.2">
      <c r="A64" s="74"/>
      <c r="B64" s="25" t="s">
        <v>125</v>
      </c>
      <c r="C64" s="57" t="s">
        <v>24</v>
      </c>
      <c r="D64" s="64">
        <v>1.65</v>
      </c>
      <c r="E64" s="16"/>
      <c r="F64" s="17">
        <f t="shared" si="4"/>
        <v>0</v>
      </c>
      <c r="G64" s="58"/>
      <c r="H64" s="59"/>
      <c r="I64" s="25" t="s">
        <v>79</v>
      </c>
      <c r="J64" s="57" t="s">
        <v>24</v>
      </c>
      <c r="K64" s="64">
        <v>1.47</v>
      </c>
      <c r="L64" s="16"/>
      <c r="M64" s="17">
        <f t="shared" si="5"/>
        <v>0</v>
      </c>
    </row>
    <row r="65" spans="1:21" ht="20.25" customHeight="1" x14ac:dyDescent="0.2">
      <c r="A65" s="59"/>
      <c r="B65" s="25" t="s">
        <v>80</v>
      </c>
      <c r="C65" s="57" t="s">
        <v>24</v>
      </c>
      <c r="D65" s="64">
        <v>2</v>
      </c>
      <c r="E65" s="16"/>
      <c r="F65" s="17">
        <f t="shared" si="4"/>
        <v>0</v>
      </c>
      <c r="G65" s="58"/>
      <c r="H65" s="140"/>
      <c r="I65" s="140"/>
      <c r="J65" s="61"/>
      <c r="K65" s="61"/>
      <c r="L65" s="61"/>
      <c r="M65" s="77">
        <f>SUM(M45:M64)</f>
        <v>0</v>
      </c>
    </row>
    <row r="66" spans="1:21" ht="15.75" customHeight="1" x14ac:dyDescent="0.2">
      <c r="A66" s="59"/>
      <c r="B66" s="47"/>
      <c r="C66" s="28"/>
      <c r="D66" s="28"/>
      <c r="E66" s="48"/>
      <c r="F66" s="77">
        <f>SUM(F45:F65)</f>
        <v>0</v>
      </c>
      <c r="H66" s="59"/>
      <c r="M66" s="78">
        <f>SUM(M45:M65)</f>
        <v>0</v>
      </c>
    </row>
    <row r="67" spans="1:21" ht="21" customHeight="1" x14ac:dyDescent="0.2">
      <c r="A67" s="59"/>
      <c r="B67" s="139" t="s">
        <v>26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</row>
    <row r="68" spans="1:21" s="21" customFormat="1" ht="17.25" customHeight="1" x14ac:dyDescent="0.2">
      <c r="A68" s="19"/>
      <c r="B68" s="134" t="s">
        <v>57</v>
      </c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20"/>
      <c r="O68" s="20"/>
      <c r="P68" s="20"/>
      <c r="Q68" s="20"/>
      <c r="R68" s="20"/>
      <c r="S68" s="20"/>
      <c r="T68" s="20"/>
      <c r="U68" s="20"/>
    </row>
    <row r="69" spans="1:21" ht="41.25" customHeight="1" x14ac:dyDescent="0.2">
      <c r="A69" s="8"/>
      <c r="B69" s="22" t="s">
        <v>97</v>
      </c>
      <c r="C69" s="15" t="s">
        <v>14</v>
      </c>
      <c r="D69" s="15" t="s">
        <v>3</v>
      </c>
      <c r="E69" s="15" t="s">
        <v>54</v>
      </c>
      <c r="F69" s="15" t="s">
        <v>4</v>
      </c>
      <c r="G69" s="23"/>
      <c r="H69" s="24"/>
      <c r="I69" s="22" t="s">
        <v>97</v>
      </c>
      <c r="J69" s="15" t="s">
        <v>14</v>
      </c>
      <c r="K69" s="15" t="s">
        <v>3</v>
      </c>
      <c r="L69" s="15" t="s">
        <v>54</v>
      </c>
      <c r="M69" s="15" t="s">
        <v>4</v>
      </c>
    </row>
    <row r="70" spans="1:21" ht="21" customHeight="1" x14ac:dyDescent="0.2">
      <c r="A70" s="74"/>
      <c r="B70" s="25" t="s">
        <v>163</v>
      </c>
      <c r="C70" s="57" t="s">
        <v>24</v>
      </c>
      <c r="D70" s="64">
        <v>2.42</v>
      </c>
      <c r="E70" s="16"/>
      <c r="F70" s="17">
        <f t="shared" ref="F70:F84" si="6">IF(E70&lt;5,0,E70*D70)</f>
        <v>0</v>
      </c>
      <c r="G70" s="58"/>
      <c r="H70" s="59"/>
      <c r="I70" s="25" t="s">
        <v>81</v>
      </c>
      <c r="J70" s="57" t="s">
        <v>24</v>
      </c>
      <c r="K70" s="64">
        <v>1.65</v>
      </c>
      <c r="L70" s="16"/>
      <c r="M70" s="17">
        <f>IF(L70&lt;5,0,L70*K70)</f>
        <v>0</v>
      </c>
      <c r="N70" s="79"/>
    </row>
    <row r="71" spans="1:21" ht="21" customHeight="1" x14ac:dyDescent="0.2">
      <c r="A71" s="59"/>
      <c r="B71" s="25" t="s">
        <v>82</v>
      </c>
      <c r="C71" s="57" t="s">
        <v>24</v>
      </c>
      <c r="D71" s="64">
        <v>1.62</v>
      </c>
      <c r="E71" s="16"/>
      <c r="F71" s="17">
        <f t="shared" si="6"/>
        <v>0</v>
      </c>
      <c r="G71" s="58"/>
      <c r="H71" s="59"/>
      <c r="I71" s="25" t="s">
        <v>27</v>
      </c>
      <c r="J71" s="57" t="s">
        <v>24</v>
      </c>
      <c r="K71" s="64">
        <v>1.34</v>
      </c>
      <c r="L71" s="16"/>
      <c r="M71" s="17">
        <f t="shared" ref="M71:M100" si="7">IF(L71&lt;5,0,L71*K71)</f>
        <v>0</v>
      </c>
      <c r="N71" s="79"/>
    </row>
    <row r="72" spans="1:21" ht="21" customHeight="1" x14ac:dyDescent="0.2">
      <c r="A72" s="59"/>
      <c r="B72" s="25" t="s">
        <v>132</v>
      </c>
      <c r="C72" s="57" t="s">
        <v>25</v>
      </c>
      <c r="D72" s="64">
        <v>2.46</v>
      </c>
      <c r="E72" s="16"/>
      <c r="F72" s="17">
        <f t="shared" si="6"/>
        <v>0</v>
      </c>
      <c r="G72" s="58"/>
      <c r="H72" s="62"/>
      <c r="I72" s="25" t="s">
        <v>83</v>
      </c>
      <c r="J72" s="57" t="s">
        <v>24</v>
      </c>
      <c r="K72" s="64">
        <v>1.92</v>
      </c>
      <c r="L72" s="16"/>
      <c r="M72" s="17">
        <f t="shared" si="7"/>
        <v>0</v>
      </c>
      <c r="N72" s="79"/>
    </row>
    <row r="73" spans="1:21" ht="21" customHeight="1" x14ac:dyDescent="0.2">
      <c r="A73" s="74"/>
      <c r="B73" s="25" t="s">
        <v>28</v>
      </c>
      <c r="C73" s="57" t="s">
        <v>24</v>
      </c>
      <c r="D73" s="64">
        <v>1.8</v>
      </c>
      <c r="E73" s="16"/>
      <c r="F73" s="17">
        <f t="shared" si="6"/>
        <v>0</v>
      </c>
      <c r="G73" s="58"/>
      <c r="H73" s="62"/>
      <c r="I73" s="25" t="s">
        <v>30</v>
      </c>
      <c r="J73" s="57" t="s">
        <v>24</v>
      </c>
      <c r="K73" s="64">
        <v>1.52</v>
      </c>
      <c r="L73" s="16"/>
      <c r="M73" s="17">
        <f t="shared" si="7"/>
        <v>0</v>
      </c>
      <c r="N73" s="79"/>
    </row>
    <row r="74" spans="1:21" ht="21" customHeight="1" x14ac:dyDescent="0.2">
      <c r="A74" s="59"/>
      <c r="B74" s="25" t="s">
        <v>29</v>
      </c>
      <c r="C74" s="57" t="s">
        <v>24</v>
      </c>
      <c r="D74" s="64">
        <v>2.12</v>
      </c>
      <c r="E74" s="16"/>
      <c r="F74" s="17">
        <f t="shared" si="6"/>
        <v>0</v>
      </c>
      <c r="G74" s="58"/>
      <c r="H74" s="56"/>
      <c r="I74" s="25" t="s">
        <v>139</v>
      </c>
      <c r="J74" s="57" t="s">
        <v>24</v>
      </c>
      <c r="K74" s="64">
        <v>1.92</v>
      </c>
      <c r="L74" s="16"/>
      <c r="M74" s="17">
        <f t="shared" si="7"/>
        <v>0</v>
      </c>
      <c r="N74" s="79"/>
    </row>
    <row r="75" spans="1:21" ht="21" customHeight="1" x14ac:dyDescent="0.2">
      <c r="A75" s="59"/>
      <c r="B75" s="25" t="s">
        <v>31</v>
      </c>
      <c r="C75" s="57" t="s">
        <v>24</v>
      </c>
      <c r="D75" s="64">
        <v>1.92</v>
      </c>
      <c r="E75" s="16"/>
      <c r="F75" s="17">
        <f t="shared" si="6"/>
        <v>0</v>
      </c>
      <c r="G75" s="58"/>
      <c r="H75" s="56" t="s">
        <v>58</v>
      </c>
      <c r="I75" s="29" t="s">
        <v>140</v>
      </c>
      <c r="J75" s="57" t="s">
        <v>24</v>
      </c>
      <c r="K75" s="64">
        <v>1.65</v>
      </c>
      <c r="L75" s="16"/>
      <c r="M75" s="17">
        <f t="shared" si="7"/>
        <v>0</v>
      </c>
      <c r="N75" s="79"/>
    </row>
    <row r="76" spans="1:21" ht="21" customHeight="1" x14ac:dyDescent="0.2">
      <c r="A76" s="74"/>
      <c r="B76" s="25" t="s">
        <v>164</v>
      </c>
      <c r="C76" s="57" t="s">
        <v>24</v>
      </c>
      <c r="D76" s="64">
        <v>1.92</v>
      </c>
      <c r="E76" s="16"/>
      <c r="F76" s="17">
        <f t="shared" si="6"/>
        <v>0</v>
      </c>
      <c r="G76" s="58"/>
      <c r="H76" s="56" t="s">
        <v>58</v>
      </c>
      <c r="I76" s="25" t="s">
        <v>141</v>
      </c>
      <c r="J76" s="57" t="s">
        <v>24</v>
      </c>
      <c r="K76" s="64">
        <v>1.73</v>
      </c>
      <c r="L76" s="16"/>
      <c r="M76" s="17">
        <f t="shared" si="7"/>
        <v>0</v>
      </c>
      <c r="N76" s="79"/>
    </row>
    <row r="77" spans="1:21" ht="21" customHeight="1" x14ac:dyDescent="0.2">
      <c r="A77" s="59"/>
      <c r="B77" s="25" t="s">
        <v>94</v>
      </c>
      <c r="C77" s="57" t="s">
        <v>24</v>
      </c>
      <c r="D77" s="64">
        <v>1.58</v>
      </c>
      <c r="E77" s="16"/>
      <c r="F77" s="17">
        <f t="shared" si="6"/>
        <v>0</v>
      </c>
      <c r="G77" s="58"/>
      <c r="H77" s="56"/>
      <c r="I77" s="25" t="s">
        <v>142</v>
      </c>
      <c r="J77" s="57" t="s">
        <v>24</v>
      </c>
      <c r="K77" s="64">
        <v>1.88</v>
      </c>
      <c r="L77" s="16"/>
      <c r="M77" s="17">
        <f t="shared" si="7"/>
        <v>0</v>
      </c>
      <c r="N77" s="79"/>
    </row>
    <row r="78" spans="1:21" ht="21" customHeight="1" x14ac:dyDescent="0.2">
      <c r="A78" s="74"/>
      <c r="B78" s="112" t="s">
        <v>188</v>
      </c>
      <c r="C78" s="114" t="s">
        <v>24</v>
      </c>
      <c r="D78" s="113">
        <v>2</v>
      </c>
      <c r="E78" s="16"/>
      <c r="F78" s="17">
        <f t="shared" si="6"/>
        <v>0</v>
      </c>
      <c r="G78" s="58"/>
      <c r="H78" s="56" t="s">
        <v>58</v>
      </c>
      <c r="I78" s="25" t="s">
        <v>84</v>
      </c>
      <c r="J78" s="57" t="s">
        <v>24</v>
      </c>
      <c r="K78" s="64">
        <v>1.71</v>
      </c>
      <c r="L78" s="16"/>
      <c r="M78" s="17">
        <f t="shared" si="7"/>
        <v>0</v>
      </c>
      <c r="N78" s="79"/>
    </row>
    <row r="79" spans="1:21" ht="21" customHeight="1" x14ac:dyDescent="0.2">
      <c r="A79" s="59"/>
      <c r="B79" s="25" t="s">
        <v>133</v>
      </c>
      <c r="C79" s="57" t="s">
        <v>24</v>
      </c>
      <c r="D79" s="64">
        <v>1.74</v>
      </c>
      <c r="E79" s="16"/>
      <c r="F79" s="17">
        <f t="shared" si="6"/>
        <v>0</v>
      </c>
      <c r="G79" s="58"/>
      <c r="H79" s="62"/>
      <c r="I79" s="25" t="s">
        <v>85</v>
      </c>
      <c r="J79" s="57" t="s">
        <v>24</v>
      </c>
      <c r="K79" s="64">
        <v>1.8</v>
      </c>
      <c r="L79" s="16"/>
      <c r="M79" s="17">
        <f t="shared" si="7"/>
        <v>0</v>
      </c>
      <c r="N79" s="79"/>
    </row>
    <row r="80" spans="1:21" ht="21" customHeight="1" x14ac:dyDescent="0.2">
      <c r="A80" s="59"/>
      <c r="B80" s="25" t="s">
        <v>117</v>
      </c>
      <c r="C80" s="57" t="s">
        <v>95</v>
      </c>
      <c r="D80" s="64">
        <v>2.16</v>
      </c>
      <c r="E80" s="16"/>
      <c r="F80" s="17">
        <f t="shared" si="6"/>
        <v>0</v>
      </c>
      <c r="G80" s="58"/>
      <c r="H80" s="62"/>
      <c r="I80" s="25" t="s">
        <v>60</v>
      </c>
      <c r="J80" s="57" t="s">
        <v>24</v>
      </c>
      <c r="K80" s="64">
        <v>2.78</v>
      </c>
      <c r="L80" s="16"/>
      <c r="M80" s="17">
        <f t="shared" si="7"/>
        <v>0</v>
      </c>
      <c r="N80" s="79"/>
    </row>
    <row r="81" spans="1:14" ht="21" customHeight="1" x14ac:dyDescent="0.2">
      <c r="A81" s="74"/>
      <c r="B81" s="25" t="s">
        <v>134</v>
      </c>
      <c r="C81" s="57" t="s">
        <v>95</v>
      </c>
      <c r="D81" s="64">
        <v>2.16</v>
      </c>
      <c r="E81" s="16"/>
      <c r="F81" s="17">
        <f t="shared" si="6"/>
        <v>0</v>
      </c>
      <c r="G81" s="58"/>
      <c r="H81" s="62"/>
      <c r="I81" s="25" t="s">
        <v>86</v>
      </c>
      <c r="J81" s="57" t="s">
        <v>24</v>
      </c>
      <c r="K81" s="64">
        <v>2.48</v>
      </c>
      <c r="L81" s="16"/>
      <c r="M81" s="17">
        <f t="shared" si="7"/>
        <v>0</v>
      </c>
      <c r="N81" s="79"/>
    </row>
    <row r="82" spans="1:14" ht="21" customHeight="1" x14ac:dyDescent="0.2">
      <c r="A82" s="59"/>
      <c r="B82" s="25" t="s">
        <v>135</v>
      </c>
      <c r="C82" s="57" t="s">
        <v>24</v>
      </c>
      <c r="D82" s="64">
        <v>2.27</v>
      </c>
      <c r="E82" s="16"/>
      <c r="F82" s="17">
        <f t="shared" si="6"/>
        <v>0</v>
      </c>
      <c r="G82" s="58"/>
      <c r="H82" s="62"/>
      <c r="I82" s="25" t="s">
        <v>143</v>
      </c>
      <c r="J82" s="57" t="s">
        <v>24</v>
      </c>
      <c r="K82" s="64">
        <v>3.59</v>
      </c>
      <c r="L82" s="16"/>
      <c r="M82" s="17">
        <f t="shared" si="7"/>
        <v>0</v>
      </c>
      <c r="N82" s="79"/>
    </row>
    <row r="83" spans="1:14" ht="21" customHeight="1" x14ac:dyDescent="0.2">
      <c r="A83" s="56" t="s">
        <v>58</v>
      </c>
      <c r="B83" s="29" t="s">
        <v>165</v>
      </c>
      <c r="C83" s="57" t="s">
        <v>24</v>
      </c>
      <c r="D83" s="64">
        <v>2.16</v>
      </c>
      <c r="E83" s="16"/>
      <c r="F83" s="17">
        <f t="shared" si="6"/>
        <v>0</v>
      </c>
      <c r="G83" s="58"/>
      <c r="H83" s="56" t="s">
        <v>58</v>
      </c>
      <c r="I83" s="25" t="s">
        <v>59</v>
      </c>
      <c r="J83" s="57" t="s">
        <v>24</v>
      </c>
      <c r="K83" s="64">
        <v>1.79</v>
      </c>
      <c r="L83" s="16"/>
      <c r="M83" s="17">
        <f t="shared" si="7"/>
        <v>0</v>
      </c>
      <c r="N83" s="79"/>
    </row>
    <row r="84" spans="1:14" ht="21" customHeight="1" x14ac:dyDescent="0.2">
      <c r="A84" s="56"/>
      <c r="B84" s="112" t="s">
        <v>32</v>
      </c>
      <c r="C84" s="57" t="s">
        <v>129</v>
      </c>
      <c r="D84" s="64">
        <v>2.21</v>
      </c>
      <c r="E84" s="16"/>
      <c r="F84" s="17">
        <f t="shared" si="6"/>
        <v>0</v>
      </c>
      <c r="G84" s="58"/>
      <c r="H84" s="56"/>
      <c r="I84" s="25" t="s">
        <v>144</v>
      </c>
      <c r="J84" s="57" t="s">
        <v>24</v>
      </c>
      <c r="K84" s="64">
        <v>1.79</v>
      </c>
      <c r="L84" s="16"/>
      <c r="M84" s="17">
        <f t="shared" si="7"/>
        <v>0</v>
      </c>
      <c r="N84" s="79"/>
    </row>
    <row r="85" spans="1:14" ht="21" customHeight="1" x14ac:dyDescent="0.2">
      <c r="A85" s="59"/>
      <c r="B85" s="25" t="s">
        <v>166</v>
      </c>
      <c r="C85" s="57" t="s">
        <v>24</v>
      </c>
      <c r="D85" s="64">
        <v>1.65</v>
      </c>
      <c r="E85" s="16"/>
      <c r="F85" s="17">
        <f t="shared" ref="F85:F100" si="8">IF(E85&lt;5,0,E85*D84)</f>
        <v>0</v>
      </c>
      <c r="G85" s="58"/>
      <c r="H85" s="62"/>
      <c r="I85" s="25" t="s">
        <v>33</v>
      </c>
      <c r="J85" s="57" t="s">
        <v>24</v>
      </c>
      <c r="K85" s="64">
        <v>2.42</v>
      </c>
      <c r="L85" s="16"/>
      <c r="M85" s="17">
        <f t="shared" si="7"/>
        <v>0</v>
      </c>
      <c r="N85" s="79"/>
    </row>
    <row r="86" spans="1:14" ht="21" customHeight="1" x14ac:dyDescent="0.2">
      <c r="A86" s="74"/>
      <c r="B86" s="25" t="s">
        <v>167</v>
      </c>
      <c r="C86" s="57" t="s">
        <v>129</v>
      </c>
      <c r="D86" s="64">
        <v>1.74</v>
      </c>
      <c r="E86" s="16"/>
      <c r="F86" s="17">
        <f t="shared" si="8"/>
        <v>0</v>
      </c>
      <c r="G86" s="58"/>
      <c r="H86" s="62"/>
      <c r="I86" s="25" t="s">
        <v>145</v>
      </c>
      <c r="J86" s="57" t="s">
        <v>24</v>
      </c>
      <c r="K86" s="64">
        <v>1.92</v>
      </c>
      <c r="L86" s="16"/>
      <c r="M86" s="17">
        <f t="shared" si="7"/>
        <v>0</v>
      </c>
      <c r="N86" s="79"/>
    </row>
    <row r="87" spans="1:14" ht="21" customHeight="1" x14ac:dyDescent="0.2">
      <c r="A87" s="59"/>
      <c r="B87" s="29" t="s">
        <v>136</v>
      </c>
      <c r="C87" s="57" t="s">
        <v>24</v>
      </c>
      <c r="D87" s="64">
        <v>1.73</v>
      </c>
      <c r="E87" s="16"/>
      <c r="F87" s="17">
        <f t="shared" si="8"/>
        <v>0</v>
      </c>
      <c r="G87" s="58"/>
      <c r="H87" s="56"/>
      <c r="I87" s="25" t="s">
        <v>146</v>
      </c>
      <c r="J87" s="57" t="s">
        <v>24</v>
      </c>
      <c r="K87" s="64">
        <v>1.65</v>
      </c>
      <c r="L87" s="16"/>
      <c r="M87" s="17">
        <f t="shared" si="7"/>
        <v>0</v>
      </c>
      <c r="N87" s="79"/>
    </row>
    <row r="88" spans="1:14" ht="21" customHeight="1" x14ac:dyDescent="0.2">
      <c r="A88" s="59"/>
      <c r="B88" s="25" t="s">
        <v>87</v>
      </c>
      <c r="C88" s="57" t="s">
        <v>24</v>
      </c>
      <c r="D88" s="64">
        <v>1.83</v>
      </c>
      <c r="E88" s="16"/>
      <c r="F88" s="17">
        <f t="shared" si="8"/>
        <v>0</v>
      </c>
      <c r="G88" s="58"/>
      <c r="H88" s="56" t="s">
        <v>58</v>
      </c>
      <c r="I88" s="25" t="s">
        <v>185</v>
      </c>
      <c r="J88" s="57" t="s">
        <v>24</v>
      </c>
      <c r="K88" s="64">
        <v>2.12</v>
      </c>
      <c r="L88" s="16"/>
      <c r="M88" s="17">
        <f t="shared" si="7"/>
        <v>0</v>
      </c>
      <c r="N88" s="79"/>
    </row>
    <row r="89" spans="1:14" ht="21" customHeight="1" x14ac:dyDescent="0.2">
      <c r="A89" s="74"/>
      <c r="B89" s="25" t="s">
        <v>34</v>
      </c>
      <c r="C89" s="57" t="s">
        <v>24</v>
      </c>
      <c r="D89" s="64">
        <v>1.65</v>
      </c>
      <c r="E89" s="16"/>
      <c r="F89" s="17">
        <f t="shared" si="8"/>
        <v>0</v>
      </c>
      <c r="G89" s="58"/>
      <c r="H89" s="56"/>
      <c r="I89" s="25" t="s">
        <v>147</v>
      </c>
      <c r="J89" s="57" t="s">
        <v>24</v>
      </c>
      <c r="K89" s="64">
        <v>2.48</v>
      </c>
      <c r="L89" s="16"/>
      <c r="M89" s="17">
        <f t="shared" si="7"/>
        <v>0</v>
      </c>
      <c r="N89" s="79"/>
    </row>
    <row r="90" spans="1:14" ht="21" customHeight="1" x14ac:dyDescent="0.2">
      <c r="A90" s="59"/>
      <c r="B90" s="25" t="s">
        <v>89</v>
      </c>
      <c r="C90" s="57" t="s">
        <v>24</v>
      </c>
      <c r="D90" s="64">
        <v>1.74</v>
      </c>
      <c r="E90" s="16"/>
      <c r="F90" s="17">
        <f t="shared" si="8"/>
        <v>0</v>
      </c>
      <c r="G90" s="58"/>
      <c r="H90" s="56"/>
      <c r="I90" s="25"/>
      <c r="J90" s="57"/>
      <c r="K90" s="64"/>
      <c r="L90" s="16"/>
      <c r="M90" s="17"/>
      <c r="N90" s="79"/>
    </row>
    <row r="91" spans="1:14" ht="21" customHeight="1" x14ac:dyDescent="0.2">
      <c r="A91" s="74"/>
      <c r="B91" s="25" t="s">
        <v>130</v>
      </c>
      <c r="C91" s="57" t="s">
        <v>24</v>
      </c>
      <c r="D91" s="64">
        <v>1.65</v>
      </c>
      <c r="E91" s="16"/>
      <c r="F91" s="17">
        <f t="shared" si="8"/>
        <v>0</v>
      </c>
      <c r="G91" s="58"/>
      <c r="H91" s="62"/>
      <c r="I91" s="25" t="s">
        <v>148</v>
      </c>
      <c r="J91" s="57" t="s">
        <v>24</v>
      </c>
      <c r="K91" s="64">
        <v>2.97</v>
      </c>
      <c r="L91" s="16"/>
      <c r="M91" s="17">
        <f t="shared" si="7"/>
        <v>0</v>
      </c>
      <c r="N91" s="79"/>
    </row>
    <row r="92" spans="1:14" ht="21" customHeight="1" x14ac:dyDescent="0.2">
      <c r="A92" s="59"/>
      <c r="B92" s="25" t="s">
        <v>90</v>
      </c>
      <c r="C92" s="57" t="s">
        <v>24</v>
      </c>
      <c r="D92" s="64">
        <v>1.65</v>
      </c>
      <c r="E92" s="16"/>
      <c r="F92" s="17">
        <f t="shared" si="8"/>
        <v>0</v>
      </c>
      <c r="G92" s="58"/>
      <c r="H92" s="62"/>
      <c r="I92" s="25" t="s">
        <v>35</v>
      </c>
      <c r="J92" s="57" t="s">
        <v>24</v>
      </c>
      <c r="K92" s="64">
        <v>1.8</v>
      </c>
      <c r="L92" s="16"/>
      <c r="M92" s="17">
        <f t="shared" si="7"/>
        <v>0</v>
      </c>
      <c r="N92" s="79"/>
    </row>
    <row r="93" spans="1:14" ht="21" customHeight="1" x14ac:dyDescent="0.2">
      <c r="A93" s="59"/>
      <c r="B93" s="25" t="s">
        <v>137</v>
      </c>
      <c r="C93" s="57" t="s">
        <v>24</v>
      </c>
      <c r="D93" s="64">
        <v>1.82</v>
      </c>
      <c r="E93" s="16"/>
      <c r="F93" s="17">
        <f t="shared" si="8"/>
        <v>0</v>
      </c>
      <c r="G93" s="58"/>
      <c r="H93" s="62"/>
      <c r="I93" s="25" t="s">
        <v>36</v>
      </c>
      <c r="J93" s="57" t="s">
        <v>24</v>
      </c>
      <c r="K93" s="64">
        <v>1.8</v>
      </c>
      <c r="L93" s="16"/>
      <c r="M93" s="17">
        <f t="shared" si="7"/>
        <v>0</v>
      </c>
      <c r="N93" s="79"/>
    </row>
    <row r="94" spans="1:14" ht="21" customHeight="1" x14ac:dyDescent="0.2">
      <c r="A94" s="74"/>
      <c r="B94" s="25" t="s">
        <v>138</v>
      </c>
      <c r="C94" s="57" t="s">
        <v>24</v>
      </c>
      <c r="D94" s="64">
        <v>1.26</v>
      </c>
      <c r="E94" s="16"/>
      <c r="F94" s="17">
        <f t="shared" si="8"/>
        <v>0</v>
      </c>
      <c r="G94" s="58"/>
      <c r="H94" s="62"/>
      <c r="I94" s="25" t="s">
        <v>169</v>
      </c>
      <c r="J94" s="57" t="s">
        <v>24</v>
      </c>
      <c r="K94" s="64">
        <v>1.8</v>
      </c>
      <c r="L94" s="16"/>
      <c r="M94" s="17">
        <f t="shared" si="7"/>
        <v>0</v>
      </c>
      <c r="N94" s="79"/>
    </row>
    <row r="95" spans="1:14" ht="21" customHeight="1" x14ac:dyDescent="0.2">
      <c r="A95" s="59"/>
      <c r="B95" s="25" t="s">
        <v>131</v>
      </c>
      <c r="C95" s="57" t="s">
        <v>24</v>
      </c>
      <c r="D95" s="64">
        <v>1.77</v>
      </c>
      <c r="E95" s="16"/>
      <c r="F95" s="17">
        <f t="shared" si="8"/>
        <v>0</v>
      </c>
      <c r="G95" s="58"/>
      <c r="H95" s="56" t="s">
        <v>58</v>
      </c>
      <c r="I95" s="29" t="s">
        <v>149</v>
      </c>
      <c r="J95" s="57" t="s">
        <v>24</v>
      </c>
      <c r="K95" s="64">
        <v>1.88</v>
      </c>
      <c r="L95" s="16"/>
      <c r="M95" s="17">
        <f t="shared" si="7"/>
        <v>0</v>
      </c>
      <c r="N95" s="79"/>
    </row>
    <row r="96" spans="1:14" ht="21" customHeight="1" x14ac:dyDescent="0.2">
      <c r="A96" s="59"/>
      <c r="B96" s="25" t="s">
        <v>37</v>
      </c>
      <c r="C96" s="57" t="s">
        <v>24</v>
      </c>
      <c r="D96" s="64">
        <v>2.1</v>
      </c>
      <c r="E96" s="16"/>
      <c r="F96" s="17">
        <f t="shared" si="8"/>
        <v>0</v>
      </c>
      <c r="G96" s="58"/>
      <c r="H96" s="56"/>
      <c r="I96" s="29" t="s">
        <v>150</v>
      </c>
      <c r="J96" s="57" t="s">
        <v>24</v>
      </c>
      <c r="K96" s="64">
        <v>1.29</v>
      </c>
      <c r="L96" s="16"/>
      <c r="M96" s="17">
        <f t="shared" si="7"/>
        <v>0</v>
      </c>
      <c r="N96" s="79"/>
    </row>
    <row r="97" spans="1:14" ht="21" customHeight="1" x14ac:dyDescent="0.2">
      <c r="A97" s="80"/>
      <c r="B97" s="25" t="s">
        <v>38</v>
      </c>
      <c r="C97" s="57" t="s">
        <v>24</v>
      </c>
      <c r="D97" s="64">
        <v>1.59</v>
      </c>
      <c r="E97" s="16"/>
      <c r="F97" s="17">
        <f t="shared" si="8"/>
        <v>0</v>
      </c>
      <c r="G97" s="58"/>
      <c r="H97" s="59"/>
      <c r="I97" s="25" t="s">
        <v>151</v>
      </c>
      <c r="J97" s="57" t="s">
        <v>93</v>
      </c>
      <c r="K97" s="64">
        <v>1.55</v>
      </c>
      <c r="L97" s="16"/>
      <c r="M97" s="17">
        <f t="shared" si="7"/>
        <v>0</v>
      </c>
      <c r="N97" s="79"/>
    </row>
    <row r="98" spans="1:14" ht="21" customHeight="1" x14ac:dyDescent="0.2">
      <c r="A98" s="59"/>
      <c r="B98" s="25" t="s">
        <v>39</v>
      </c>
      <c r="C98" s="57" t="s">
        <v>24</v>
      </c>
      <c r="D98" s="64">
        <v>1.59</v>
      </c>
      <c r="E98" s="16"/>
      <c r="F98" s="17">
        <f t="shared" si="8"/>
        <v>0</v>
      </c>
      <c r="G98" s="58"/>
      <c r="H98" s="59"/>
      <c r="I98" s="25" t="s">
        <v>152</v>
      </c>
      <c r="J98" s="57" t="s">
        <v>24</v>
      </c>
      <c r="K98" s="64">
        <v>2.0299999999999998</v>
      </c>
      <c r="L98" s="16"/>
      <c r="M98" s="17">
        <f t="shared" si="7"/>
        <v>0</v>
      </c>
      <c r="N98" s="79"/>
    </row>
    <row r="99" spans="1:14" ht="21" customHeight="1" x14ac:dyDescent="0.2">
      <c r="A99" s="59" t="s">
        <v>58</v>
      </c>
      <c r="B99" s="25" t="s">
        <v>168</v>
      </c>
      <c r="C99" s="57" t="s">
        <v>24</v>
      </c>
      <c r="D99" s="64">
        <v>2.42</v>
      </c>
      <c r="E99" s="16"/>
      <c r="F99" s="17">
        <f t="shared" si="8"/>
        <v>0</v>
      </c>
      <c r="G99" s="58"/>
      <c r="H99" s="59"/>
      <c r="I99" s="25" t="s">
        <v>88</v>
      </c>
      <c r="J99" s="57" t="s">
        <v>129</v>
      </c>
      <c r="K99" s="64">
        <v>2.2799999999999998</v>
      </c>
      <c r="L99" s="16"/>
      <c r="M99" s="17">
        <f t="shared" si="7"/>
        <v>0</v>
      </c>
      <c r="N99" s="79"/>
    </row>
    <row r="100" spans="1:14" ht="22.5" customHeight="1" x14ac:dyDescent="0.2">
      <c r="A100" s="56"/>
      <c r="E100" s="105"/>
      <c r="F100" s="106">
        <f t="shared" si="8"/>
        <v>0</v>
      </c>
      <c r="G100" s="58"/>
      <c r="H100" s="59"/>
      <c r="I100" s="25" t="s">
        <v>40</v>
      </c>
      <c r="J100" s="57" t="s">
        <v>24</v>
      </c>
      <c r="K100" s="64">
        <v>1.83</v>
      </c>
      <c r="L100" s="16"/>
      <c r="M100" s="17">
        <f t="shared" si="7"/>
        <v>0</v>
      </c>
      <c r="N100" s="79"/>
    </row>
    <row r="101" spans="1:14" ht="21" customHeight="1" x14ac:dyDescent="0.2">
      <c r="F101" s="77">
        <f>SUM(F70:F100)</f>
        <v>0</v>
      </c>
      <c r="G101" s="81"/>
      <c r="H101" s="82"/>
      <c r="I101" s="83"/>
      <c r="J101" s="83"/>
      <c r="K101" s="83"/>
      <c r="L101" s="83"/>
      <c r="M101" s="77">
        <f>SUM(M70:M100)</f>
        <v>0</v>
      </c>
    </row>
    <row r="102" spans="1:14" ht="21" customHeight="1" x14ac:dyDescent="0.2">
      <c r="A102" s="56" t="s">
        <v>58</v>
      </c>
      <c r="B102" s="63" t="s">
        <v>98</v>
      </c>
      <c r="F102" s="84"/>
      <c r="G102" s="58"/>
      <c r="H102" s="59"/>
      <c r="I102" s="63"/>
      <c r="J102" s="63"/>
      <c r="K102" s="63"/>
      <c r="L102" s="63"/>
      <c r="M102" s="70"/>
    </row>
    <row r="103" spans="1:14" ht="21" customHeight="1" x14ac:dyDescent="0.2">
      <c r="D103" s="85"/>
      <c r="E103" s="28"/>
      <c r="F103" s="86">
        <f>SUM(F70:F101)</f>
        <v>0</v>
      </c>
      <c r="G103" s="58"/>
      <c r="H103" s="59"/>
      <c r="I103" s="118" t="s">
        <v>52</v>
      </c>
      <c r="J103" s="118"/>
      <c r="K103" s="118"/>
      <c r="M103" s="50">
        <f>M101+F101+M65+F66+F41+M41</f>
        <v>0</v>
      </c>
    </row>
    <row r="104" spans="1:14" ht="21" customHeight="1" x14ac:dyDescent="0.2">
      <c r="D104" s="85"/>
      <c r="E104" s="28"/>
      <c r="F104" s="7"/>
      <c r="G104" s="58"/>
      <c r="H104" s="59"/>
      <c r="J104" s="45"/>
      <c r="K104" s="45" t="s">
        <v>100</v>
      </c>
      <c r="M104" s="100">
        <f>M103+M103*10%</f>
        <v>0</v>
      </c>
      <c r="N104" s="99"/>
    </row>
    <row r="105" spans="1:14" ht="28.5" customHeight="1" x14ac:dyDescent="0.2">
      <c r="A105" s="59"/>
      <c r="B105" s="87" t="s">
        <v>105</v>
      </c>
      <c r="C105" s="88"/>
      <c r="D105" s="88"/>
      <c r="E105" s="88"/>
      <c r="F105" s="89"/>
      <c r="G105" s="90"/>
      <c r="H105" s="91"/>
      <c r="I105" s="45"/>
      <c r="J105" s="45"/>
      <c r="K105" s="45"/>
      <c r="L105" s="54"/>
      <c r="M105" s="54"/>
    </row>
    <row r="106" spans="1:14" ht="21" customHeight="1" x14ac:dyDescent="0.2">
      <c r="A106" s="59"/>
      <c r="B106" s="119"/>
      <c r="C106" s="120"/>
      <c r="D106" s="120"/>
      <c r="E106" s="120"/>
      <c r="F106" s="120"/>
      <c r="G106" s="120"/>
      <c r="H106" s="121"/>
      <c r="J106" s="46"/>
      <c r="L106" s="128"/>
      <c r="M106" s="128"/>
    </row>
    <row r="107" spans="1:14" ht="21" customHeight="1" x14ac:dyDescent="0.2">
      <c r="A107" s="59"/>
      <c r="B107" s="122"/>
      <c r="C107" s="123"/>
      <c r="D107" s="123"/>
      <c r="E107" s="123"/>
      <c r="F107" s="123"/>
      <c r="G107" s="123"/>
      <c r="H107" s="124"/>
      <c r="I107" s="129" t="s">
        <v>53</v>
      </c>
      <c r="J107" s="130"/>
      <c r="K107" s="131"/>
      <c r="L107" s="132">
        <f>M104+M27</f>
        <v>0</v>
      </c>
      <c r="M107" s="132"/>
    </row>
    <row r="108" spans="1:14" ht="23.25" customHeight="1" x14ac:dyDescent="0.2">
      <c r="A108" s="59"/>
      <c r="B108" s="122"/>
      <c r="C108" s="123"/>
      <c r="D108" s="123"/>
      <c r="E108" s="123"/>
      <c r="F108" s="123"/>
      <c r="G108" s="123"/>
      <c r="H108" s="124"/>
      <c r="I108" s="129"/>
      <c r="J108" s="130"/>
      <c r="K108" s="131"/>
      <c r="L108" s="132"/>
      <c r="M108" s="132"/>
    </row>
    <row r="109" spans="1:14" ht="21" customHeight="1" x14ac:dyDescent="0.2">
      <c r="A109" s="59"/>
      <c r="B109" s="122"/>
      <c r="C109" s="123"/>
      <c r="D109" s="123"/>
      <c r="E109" s="123"/>
      <c r="F109" s="123"/>
      <c r="G109" s="123"/>
      <c r="H109" s="124"/>
      <c r="I109" s="32"/>
      <c r="J109" s="33"/>
      <c r="K109" s="34"/>
      <c r="L109" s="35"/>
      <c r="M109" s="35"/>
    </row>
    <row r="110" spans="1:14" ht="18" customHeight="1" x14ac:dyDescent="0.2">
      <c r="A110" s="59"/>
      <c r="B110" s="122"/>
      <c r="C110" s="123"/>
      <c r="D110" s="123"/>
      <c r="E110" s="123"/>
      <c r="F110" s="123"/>
      <c r="G110" s="123"/>
      <c r="H110" s="124"/>
      <c r="I110" s="36"/>
      <c r="K110" s="92"/>
      <c r="L110" s="92"/>
      <c r="M110" s="93" t="s">
        <v>41</v>
      </c>
    </row>
    <row r="111" spans="1:14" ht="21" customHeight="1" x14ac:dyDescent="0.2">
      <c r="A111" s="59"/>
      <c r="B111" s="122"/>
      <c r="C111" s="123"/>
      <c r="D111" s="123"/>
      <c r="E111" s="123"/>
      <c r="F111" s="123"/>
      <c r="G111" s="123"/>
      <c r="H111" s="124"/>
      <c r="I111" s="32"/>
      <c r="K111" s="34"/>
      <c r="L111" s="35"/>
      <c r="M111" s="94" t="s">
        <v>42</v>
      </c>
    </row>
    <row r="112" spans="1:14" ht="21" customHeight="1" x14ac:dyDescent="0.2">
      <c r="A112" s="59"/>
      <c r="B112" s="122"/>
      <c r="C112" s="123"/>
      <c r="D112" s="123"/>
      <c r="E112" s="123"/>
      <c r="F112" s="123"/>
      <c r="G112" s="123"/>
      <c r="H112" s="124"/>
      <c r="I112" s="31"/>
      <c r="K112" s="52"/>
      <c r="L112" s="52"/>
      <c r="M112" s="52"/>
    </row>
    <row r="113" spans="1:13" ht="21" customHeight="1" x14ac:dyDescent="0.2">
      <c r="A113" s="59"/>
      <c r="B113" s="122"/>
      <c r="C113" s="123"/>
      <c r="D113" s="123"/>
      <c r="E113" s="123"/>
      <c r="F113" s="123"/>
      <c r="G113" s="123"/>
      <c r="H113" s="124"/>
      <c r="I113" s="27"/>
      <c r="J113" s="37"/>
      <c r="K113" s="85"/>
      <c r="L113" s="28"/>
      <c r="M113" s="30"/>
    </row>
    <row r="114" spans="1:13" ht="21.75" customHeight="1" x14ac:dyDescent="0.2">
      <c r="A114" s="59"/>
      <c r="B114" s="122"/>
      <c r="C114" s="123"/>
      <c r="D114" s="123"/>
      <c r="E114" s="123"/>
      <c r="F114" s="123"/>
      <c r="G114" s="123"/>
      <c r="H114" s="124"/>
      <c r="J114" s="95" t="s">
        <v>106</v>
      </c>
      <c r="K114" s="96"/>
      <c r="M114" s="7"/>
    </row>
    <row r="115" spans="1:13" ht="21" customHeight="1" x14ac:dyDescent="0.2">
      <c r="A115" s="59"/>
      <c r="B115" s="125"/>
      <c r="C115" s="126"/>
      <c r="D115" s="126"/>
      <c r="E115" s="126"/>
      <c r="F115" s="126"/>
      <c r="G115" s="126"/>
      <c r="H115" s="127"/>
      <c r="I115" s="96"/>
      <c r="J115" s="96"/>
      <c r="K115" s="96"/>
      <c r="M115" s="7"/>
    </row>
    <row r="116" spans="1:13" ht="16.5" customHeight="1" x14ac:dyDescent="0.2">
      <c r="F116" s="7"/>
      <c r="G116" s="12"/>
      <c r="H116" s="59"/>
      <c r="J116" s="97" t="s">
        <v>107</v>
      </c>
      <c r="K116" s="98"/>
      <c r="L116" s="21"/>
      <c r="M116" s="47"/>
    </row>
    <row r="117" spans="1:13" ht="30" customHeight="1" x14ac:dyDescent="0.2">
      <c r="B117" s="68" t="s">
        <v>43</v>
      </c>
      <c r="F117" s="7"/>
      <c r="G117" s="12"/>
      <c r="H117" s="59"/>
      <c r="I117" s="38"/>
      <c r="J117" s="37"/>
      <c r="K117" s="85"/>
      <c r="L117" s="21"/>
      <c r="M117" s="47"/>
    </row>
    <row r="118" spans="1:13" ht="19.5" customHeight="1" x14ac:dyDescent="0.2">
      <c r="B118" s="133" t="s">
        <v>182</v>
      </c>
      <c r="C118" s="133"/>
      <c r="D118" s="133"/>
      <c r="E118" s="133"/>
      <c r="F118" s="133"/>
      <c r="G118" s="133"/>
      <c r="H118" s="133"/>
      <c r="I118" s="133"/>
      <c r="J118" s="69"/>
      <c r="K118" s="69"/>
      <c r="L118" s="69"/>
      <c r="M118" s="69"/>
    </row>
    <row r="119" spans="1:13" ht="12.75" customHeight="1" x14ac:dyDescent="0.2">
      <c r="B119" s="133"/>
      <c r="C119" s="133"/>
      <c r="D119" s="133"/>
      <c r="E119" s="133"/>
      <c r="F119" s="133"/>
      <c r="G119" s="133"/>
      <c r="H119" s="133"/>
      <c r="I119" s="133"/>
      <c r="J119" s="69"/>
      <c r="K119" s="69"/>
      <c r="L119" s="69"/>
      <c r="M119" s="69"/>
    </row>
    <row r="120" spans="1:13" ht="12.75" customHeight="1" x14ac:dyDescent="0.2">
      <c r="B120" s="133"/>
      <c r="C120" s="133"/>
      <c r="D120" s="133"/>
      <c r="E120" s="133"/>
      <c r="F120" s="133"/>
      <c r="G120" s="133"/>
      <c r="H120" s="133"/>
      <c r="I120" s="133"/>
      <c r="J120" s="69"/>
      <c r="K120" s="69"/>
      <c r="L120" s="69"/>
      <c r="M120" s="69"/>
    </row>
    <row r="121" spans="1:13" ht="12.75" customHeight="1" x14ac:dyDescent="0.2">
      <c r="B121" s="133"/>
      <c r="C121" s="133"/>
      <c r="D121" s="133"/>
      <c r="E121" s="133"/>
      <c r="F121" s="133"/>
      <c r="G121" s="133"/>
      <c r="H121" s="133"/>
      <c r="I121" s="133"/>
      <c r="J121" s="69"/>
      <c r="K121" s="69"/>
      <c r="L121" s="69"/>
      <c r="M121" s="69"/>
    </row>
    <row r="122" spans="1:13" ht="12.75" customHeight="1" x14ac:dyDescent="0.2">
      <c r="B122" s="133"/>
      <c r="C122" s="133"/>
      <c r="D122" s="133"/>
      <c r="E122" s="133"/>
      <c r="F122" s="133"/>
      <c r="G122" s="133"/>
      <c r="H122" s="133"/>
      <c r="I122" s="133"/>
      <c r="J122" s="69"/>
      <c r="K122" s="69"/>
      <c r="L122" s="69"/>
      <c r="M122" s="69"/>
    </row>
    <row r="123" spans="1:13" ht="12.75" customHeight="1" x14ac:dyDescent="0.2">
      <c r="B123" s="133"/>
      <c r="C123" s="133"/>
      <c r="D123" s="133"/>
      <c r="E123" s="133"/>
      <c r="F123" s="133"/>
      <c r="G123" s="133"/>
      <c r="H123" s="133"/>
      <c r="I123" s="133"/>
      <c r="J123" s="69"/>
      <c r="K123" s="69"/>
      <c r="L123" s="69"/>
      <c r="M123" s="69"/>
    </row>
    <row r="124" spans="1:13" ht="12.75" customHeight="1" x14ac:dyDescent="0.2">
      <c r="B124" s="133"/>
      <c r="C124" s="133"/>
      <c r="D124" s="133"/>
      <c r="E124" s="133"/>
      <c r="F124" s="133"/>
      <c r="G124" s="133"/>
      <c r="H124" s="133"/>
      <c r="I124" s="133"/>
      <c r="J124" s="69"/>
      <c r="K124" s="69"/>
      <c r="L124" s="69"/>
      <c r="M124" s="69"/>
    </row>
    <row r="125" spans="1:13" ht="12.75" customHeight="1" x14ac:dyDescent="0.2">
      <c r="B125" s="133"/>
      <c r="C125" s="133"/>
      <c r="D125" s="133"/>
      <c r="E125" s="133"/>
      <c r="F125" s="133"/>
      <c r="G125" s="133"/>
      <c r="H125" s="133"/>
      <c r="I125" s="133"/>
      <c r="J125" s="69"/>
      <c r="K125" s="69"/>
      <c r="L125" s="69"/>
      <c r="M125" s="69"/>
    </row>
    <row r="126" spans="1:13" ht="12.75" customHeight="1" x14ac:dyDescent="0.2">
      <c r="B126" s="133"/>
      <c r="C126" s="133"/>
      <c r="D126" s="133"/>
      <c r="E126" s="133"/>
      <c r="F126" s="133"/>
      <c r="G126" s="133"/>
      <c r="H126" s="133"/>
      <c r="I126" s="133"/>
      <c r="J126" s="69"/>
      <c r="K126" s="69"/>
      <c r="L126" s="69"/>
      <c r="M126" s="69"/>
    </row>
    <row r="127" spans="1:13" ht="12.75" customHeight="1" x14ac:dyDescent="0.2">
      <c r="B127" s="133"/>
      <c r="C127" s="133"/>
      <c r="D127" s="133"/>
      <c r="E127" s="133"/>
      <c r="F127" s="133"/>
      <c r="G127" s="133"/>
      <c r="H127" s="133"/>
      <c r="I127" s="133"/>
      <c r="J127" s="69"/>
      <c r="K127" s="69"/>
      <c r="L127" s="69"/>
      <c r="M127" s="69"/>
    </row>
    <row r="128" spans="1:13" ht="12.75" customHeight="1" x14ac:dyDescent="0.2">
      <c r="B128" s="133"/>
      <c r="C128" s="133"/>
      <c r="D128" s="133"/>
      <c r="E128" s="133"/>
      <c r="F128" s="133"/>
      <c r="G128" s="133"/>
      <c r="H128" s="133"/>
      <c r="I128" s="133"/>
      <c r="J128" s="69"/>
      <c r="K128" s="69"/>
      <c r="L128" s="69"/>
      <c r="M128" s="69"/>
    </row>
    <row r="129" spans="1:15" ht="12.75" customHeight="1" x14ac:dyDescent="0.2">
      <c r="B129" s="133"/>
      <c r="C129" s="133"/>
      <c r="D129" s="133"/>
      <c r="E129" s="133"/>
      <c r="F129" s="133"/>
      <c r="G129" s="133"/>
      <c r="H129" s="133"/>
      <c r="I129" s="133"/>
      <c r="J129" s="69"/>
      <c r="K129" s="69"/>
      <c r="L129" s="69"/>
      <c r="M129" s="69"/>
    </row>
    <row r="130" spans="1:15" ht="12.75" customHeight="1" x14ac:dyDescent="0.2">
      <c r="B130" s="133"/>
      <c r="C130" s="133"/>
      <c r="D130" s="133"/>
      <c r="E130" s="133"/>
      <c r="F130" s="133"/>
      <c r="G130" s="133"/>
      <c r="H130" s="133"/>
      <c r="I130" s="133"/>
      <c r="J130" s="69"/>
      <c r="K130" s="69"/>
      <c r="L130" s="69"/>
      <c r="M130" s="69"/>
    </row>
    <row r="131" spans="1:15" ht="12.75" customHeight="1" x14ac:dyDescent="0.2">
      <c r="B131" s="133"/>
      <c r="C131" s="133"/>
      <c r="D131" s="133"/>
      <c r="E131" s="133"/>
      <c r="F131" s="133"/>
      <c r="G131" s="133"/>
      <c r="H131" s="133"/>
      <c r="I131" s="133"/>
      <c r="J131" s="69"/>
      <c r="K131" s="69"/>
      <c r="L131" s="69"/>
      <c r="M131" s="69"/>
    </row>
    <row r="132" spans="1:15" ht="12.75" customHeight="1" x14ac:dyDescent="0.2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</row>
    <row r="133" spans="1:15" ht="51.75" customHeight="1" x14ac:dyDescent="0.2">
      <c r="A133" s="117" t="s">
        <v>181</v>
      </c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39"/>
      <c r="O133" s="39"/>
    </row>
    <row r="134" spans="1:15" ht="12.75" customHeight="1" x14ac:dyDescent="0.2">
      <c r="A134" s="12"/>
      <c r="B134" s="40"/>
      <c r="C134" s="40"/>
      <c r="D134" s="40"/>
      <c r="E134" s="40"/>
      <c r="F134" s="40"/>
      <c r="G134" s="40"/>
      <c r="H134" s="12"/>
      <c r="I134" s="12"/>
      <c r="J134" s="12"/>
      <c r="K134" s="12"/>
      <c r="L134" s="12"/>
      <c r="M134" s="72"/>
    </row>
    <row r="135" spans="1:15" ht="12.75" customHeight="1" x14ac:dyDescent="0.2">
      <c r="A135" s="12"/>
      <c r="B135" s="40"/>
      <c r="C135" s="40"/>
      <c r="D135" s="40"/>
      <c r="E135" s="40"/>
      <c r="F135" s="40"/>
      <c r="G135" s="40"/>
      <c r="H135" s="12"/>
      <c r="I135" s="12"/>
      <c r="J135" s="12"/>
      <c r="K135" s="12"/>
      <c r="L135" s="12"/>
      <c r="M135" s="72"/>
    </row>
    <row r="136" spans="1:15" x14ac:dyDescent="0.2">
      <c r="A136" s="12"/>
      <c r="B136" s="12"/>
      <c r="C136" s="12"/>
      <c r="D136" s="12"/>
      <c r="E136" s="12"/>
      <c r="F136" s="72"/>
      <c r="H136" s="12"/>
      <c r="I136" s="12"/>
      <c r="J136" s="12"/>
      <c r="K136" s="12"/>
      <c r="L136" s="12"/>
      <c r="M136" s="72"/>
    </row>
    <row r="137" spans="1:15" x14ac:dyDescent="0.2">
      <c r="A137" s="12"/>
      <c r="B137" s="12"/>
      <c r="C137" s="12"/>
      <c r="D137" s="12"/>
      <c r="E137" s="12"/>
      <c r="F137" s="72"/>
      <c r="H137" s="12"/>
      <c r="I137" s="12"/>
      <c r="J137" s="12"/>
      <c r="K137" s="12"/>
      <c r="L137" s="12"/>
      <c r="M137" s="72"/>
    </row>
  </sheetData>
  <sheetProtection algorithmName="SHA-512" hashValue="tdOTajggKa/O+uWP9p9+3KfudFUNB1/1g49wNTf4NPA1L+3S2qIaeeg2Mme0TxbT8B/NkZVd5WMpg5reKVHMKQ==" saltValue="293ZALy1WowjHP9HdT9nJg==" spinCount="100000" sheet="1" objects="1" scenarios="1" selectLockedCells="1"/>
  <protectedRanges>
    <protectedRange sqref="C3:D3 I3 C5:K5 C7:F7 H7:L7 E32:E40 L32:L40 E45:E65 L45:L64 E70:E100 L70:L100 L10:L25" name="Plage1"/>
    <protectedRange sqref="B106:H111" name="Plage5"/>
    <protectedRange sqref="B106:H111" name="Plage3"/>
    <protectedRange sqref="C105 B106:C107" name="Plage2"/>
    <protectedRange sqref="B106:H111" name="Plage4"/>
  </protectedRanges>
  <mergeCells count="38">
    <mergeCell ref="B9:J9"/>
    <mergeCell ref="A1:I1"/>
    <mergeCell ref="D3:J3"/>
    <mergeCell ref="C5:J5"/>
    <mergeCell ref="C7:F7"/>
    <mergeCell ref="H7:L7"/>
    <mergeCell ref="B22:J22"/>
    <mergeCell ref="B10:J10"/>
    <mergeCell ref="B11:J11"/>
    <mergeCell ref="B12:J12"/>
    <mergeCell ref="B13:J13"/>
    <mergeCell ref="B14:J14"/>
    <mergeCell ref="B16:J16"/>
    <mergeCell ref="B17:J17"/>
    <mergeCell ref="B18:J18"/>
    <mergeCell ref="B19:J19"/>
    <mergeCell ref="B20:J20"/>
    <mergeCell ref="B21:J21"/>
    <mergeCell ref="B15:J15"/>
    <mergeCell ref="B68:M68"/>
    <mergeCell ref="B23:J23"/>
    <mergeCell ref="B24:J24"/>
    <mergeCell ref="B25:J25"/>
    <mergeCell ref="B26:J26"/>
    <mergeCell ref="I27:J27"/>
    <mergeCell ref="B29:M29"/>
    <mergeCell ref="B30:M30"/>
    <mergeCell ref="B42:M42"/>
    <mergeCell ref="B43:M43"/>
    <mergeCell ref="H65:I65"/>
    <mergeCell ref="B67:M67"/>
    <mergeCell ref="A133:M133"/>
    <mergeCell ref="I103:K103"/>
    <mergeCell ref="B106:H115"/>
    <mergeCell ref="L106:M106"/>
    <mergeCell ref="I107:K108"/>
    <mergeCell ref="L107:M108"/>
    <mergeCell ref="B118:I131"/>
  </mergeCells>
  <printOptions horizontalCentered="1"/>
  <pageMargins left="0" right="0" top="0.47244094488188981" bottom="0.39370078740157483" header="0.31496062992125984" footer="0.31496062992125984"/>
  <pageSetup paperSize="9" scale="58" orientation="portrait" r:id="rId1"/>
  <headerFooter alignWithMargins="0">
    <oddFooter>&amp;R&amp;A</oddFooter>
  </headerFooter>
  <rowBreaks count="1" manualBreakCount="1">
    <brk id="66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LEMONNIER 2020</vt:lpstr>
      <vt:lpstr>'LEMONNIER 2020'!Zone_d_impression</vt:lpstr>
    </vt:vector>
  </TitlesOfParts>
  <Company>Chambre d'Agriculture du Morbihan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BEAUSIRE Sophie</cp:lastModifiedBy>
  <cp:lastPrinted>2020-09-21T16:14:18Z</cp:lastPrinted>
  <dcterms:created xsi:type="dcterms:W3CDTF">2009-10-09T14:48:10Z</dcterms:created>
  <dcterms:modified xsi:type="dcterms:W3CDTF">2020-09-29T07:44:40Z</dcterms:modified>
</cp:coreProperties>
</file>